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Mi unidad\FERNANDO\OIC\"/>
    </mc:Choice>
  </mc:AlternateContent>
  <workbookProtection workbookAlgorithmName="SHA-512" workbookHashValue="faMV7bttKh4Gv4QPUEV4y52pRyCVtpB2qDTMYByEZwfBMKG2dgSINz8gOMV6hlNHQkT/QIfXDm068DoL5gWEjw==" workbookSaltValue="jVuppx+p84BIWSTI8+w3aQ==" workbookSpinCount="100000" lockStructure="1"/>
  <bookViews>
    <workbookView xWindow="0" yWindow="0" windowWidth="28740" windowHeight="12330"/>
  </bookViews>
  <sheets>
    <sheet name="Solicitud" sheetId="1" r:id="rId1"/>
    <sheet name="Lista" sheetId="2" state="hidden" r:id="rId2"/>
    <sheet name="paises" sheetId="3" state="hidden" r:id="rId3"/>
  </sheets>
  <definedNames>
    <definedName name="_xlnm.Print_Area" localSheetId="0">Solicitud!$B$1:$AQ$62</definedName>
    <definedName name="calidad">Lista!$H$2:$H$6</definedName>
    <definedName name="cargados">Lista!$G$2:$G$5</definedName>
    <definedName name="codpais">paises!$B$2:$B$252</definedName>
    <definedName name="descafeinado">Lista!$O$2:$O$3</definedName>
    <definedName name="especiales">Lista!$I$2:$I$13</definedName>
    <definedName name="forma">Lista!$E$2:$E$7</definedName>
    <definedName name="moneda">Lista!$K$2</definedName>
    <definedName name="nandina">Lista!$J$2:$J$8</definedName>
    <definedName name="organico">Lista!$P$2:$P$3</definedName>
    <definedName name="paises">paises!$C$2:$C$252</definedName>
    <definedName name="peso">Lista!$D$2:$D$3</definedName>
    <definedName name="puerto">Lista!$C$2:$C$8</definedName>
    <definedName name="regional">Lista!$L$2:$L$11</definedName>
    <definedName name="soluble">Lista!$R$2:$R$3</definedName>
    <definedName name="Texto1" localSheetId="0">Solicitud!$AB$46</definedName>
    <definedName name="transporte">Lista!$F$2:$F$6</definedName>
    <definedName name="verde">Lista!$Q$2:$Q$3</definedName>
  </definedNames>
  <calcPr calcId="152511"/>
</workbook>
</file>

<file path=xl/calcChain.xml><?xml version="1.0" encoding="utf-8"?>
<calcChain xmlns="http://schemas.openxmlformats.org/spreadsheetml/2006/main">
  <c r="L5" i="1" l="1"/>
  <c r="AT26" i="1" l="1"/>
  <c r="Q32" i="1" s="1"/>
  <c r="AR38" i="1"/>
  <c r="AS51" i="1" s="1"/>
  <c r="AS50" i="1"/>
  <c r="W50" i="1" s="1"/>
  <c r="AS49" i="1"/>
  <c r="W49" i="1" s="1"/>
  <c r="AS31" i="1"/>
  <c r="V31" i="1" s="1"/>
  <c r="W51" i="1" l="1"/>
  <c r="H252" i="3" l="1"/>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AN34" i="1" l="1"/>
</calcChain>
</file>

<file path=xl/sharedStrings.xml><?xml version="1.0" encoding="utf-8"?>
<sst xmlns="http://schemas.openxmlformats.org/spreadsheetml/2006/main" count="1176" uniqueCount="732">
  <si>
    <t>Señor:</t>
  </si>
  <si>
    <t>Responsable de Registro  y  Certificación de Origen</t>
  </si>
  <si>
    <t>Presente.-</t>
  </si>
  <si>
    <t>Puerto de
origen</t>
  </si>
  <si>
    <t>Unidad
de peso</t>
  </si>
  <si>
    <t>Forma
de café</t>
  </si>
  <si>
    <t>Modo de Transporte</t>
  </si>
  <si>
    <t>Valor en
moneda nacional ( )
US$ ( )
€ ( )</t>
  </si>
  <si>
    <t>Regional</t>
  </si>
  <si>
    <t>001</t>
  </si>
  <si>
    <t>Arica</t>
  </si>
  <si>
    <t>Kg.</t>
  </si>
  <si>
    <t>SC</t>
  </si>
  <si>
    <t>Café verde</t>
  </si>
  <si>
    <t>$ Dólares Americanos</t>
  </si>
  <si>
    <t>La Paz</t>
  </si>
  <si>
    <t>Antofagasta</t>
  </si>
  <si>
    <t>Lb.</t>
  </si>
  <si>
    <t>Tostado</t>
  </si>
  <si>
    <t>Bs. Bolivianos</t>
  </si>
  <si>
    <t>El Alto</t>
  </si>
  <si>
    <t>Matarani - Bolivia</t>
  </si>
  <si>
    <t>Soluble</t>
  </si>
  <si>
    <t>Centrifugado</t>
  </si>
  <si>
    <t>SD</t>
  </si>
  <si>
    <t>XM</t>
  </si>
  <si>
    <t>€ Euros</t>
  </si>
  <si>
    <t>Cochabamba</t>
  </si>
  <si>
    <t>Villazón</t>
  </si>
  <si>
    <t>Otros</t>
  </si>
  <si>
    <t>Liofilizado</t>
  </si>
  <si>
    <t>d) Comercio justo (Fairtrade)</t>
  </si>
  <si>
    <t>Oruro</t>
  </si>
  <si>
    <t>Café soluble</t>
  </si>
  <si>
    <t>Potosí</t>
  </si>
  <si>
    <t>Santos</t>
  </si>
  <si>
    <t>Riberalta</t>
  </si>
  <si>
    <t>Santa Cruz</t>
  </si>
  <si>
    <t>Sucre</t>
  </si>
  <si>
    <t>Tarija</t>
  </si>
  <si>
    <t>01</t>
  </si>
  <si>
    <t>02</t>
  </si>
  <si>
    <t>03</t>
  </si>
  <si>
    <t>04</t>
  </si>
  <si>
    <t>05</t>
  </si>
  <si>
    <t>06</t>
  </si>
  <si>
    <t>07</t>
  </si>
  <si>
    <t>Ref.:   Emisión de Certificado de Origen de Café – OIC</t>
  </si>
  <si>
    <t>De mi consideración:</t>
  </si>
  <si>
    <t xml:space="preserve">Lugar, </t>
  </si>
  <si>
    <t>,</t>
  </si>
  <si>
    <t>- SENAVEX</t>
  </si>
  <si>
    <r>
      <t>Regional</t>
    </r>
    <r>
      <rPr>
        <sz val="10"/>
        <color theme="1"/>
        <rFont val="Arial"/>
        <family val="2"/>
      </rPr>
      <t/>
    </r>
  </si>
  <si>
    <t>Detalle</t>
  </si>
  <si>
    <t>a) Descafeinado</t>
  </si>
  <si>
    <t>Número OIC:</t>
  </si>
  <si>
    <t>Número de RUEX:</t>
  </si>
  <si>
    <t xml:space="preserve"> </t>
  </si>
  <si>
    <t>01 Arica</t>
  </si>
  <si>
    <t>02 Antofagasta</t>
  </si>
  <si>
    <t>03 Matarani - Bolivia</t>
  </si>
  <si>
    <t>04 Villazón</t>
  </si>
  <si>
    <t>05 El Alto</t>
  </si>
  <si>
    <t>06 Santos</t>
  </si>
  <si>
    <t>07 La Paz</t>
  </si>
  <si>
    <t>N°</t>
  </si>
  <si>
    <t>Clave OIC</t>
  </si>
  <si>
    <t>País</t>
  </si>
  <si>
    <t>Clave UE</t>
  </si>
  <si>
    <t>Clave ISO</t>
  </si>
  <si>
    <t>AE</t>
  </si>
  <si>
    <t>073</t>
  </si>
  <si>
    <t>AF</t>
  </si>
  <si>
    <t>074</t>
  </si>
  <si>
    <t>070</t>
  </si>
  <si>
    <t>AL</t>
  </si>
  <si>
    <t>040</t>
  </si>
  <si>
    <t>004</t>
  </si>
  <si>
    <t>DE</t>
  </si>
  <si>
    <t>043</t>
  </si>
  <si>
    <t>AD</t>
  </si>
  <si>
    <t>AO</t>
  </si>
  <si>
    <t>Al</t>
  </si>
  <si>
    <t>AG</t>
  </si>
  <si>
    <t>AN</t>
  </si>
  <si>
    <t>SA</t>
  </si>
  <si>
    <t>075</t>
  </si>
  <si>
    <t>DZ</t>
  </si>
  <si>
    <t>050</t>
  </si>
  <si>
    <t>AR</t>
  </si>
  <si>
    <t>077</t>
  </si>
  <si>
    <t>AM</t>
  </si>
  <si>
    <t>AW</t>
  </si>
  <si>
    <t>051</t>
  </si>
  <si>
    <t>AU</t>
  </si>
  <si>
    <t>052</t>
  </si>
  <si>
    <t>038</t>
  </si>
  <si>
    <t>AT</t>
  </si>
  <si>
    <t>078</t>
  </si>
  <si>
    <t>AZ</t>
  </si>
  <si>
    <t>010</t>
  </si>
  <si>
    <t>PT</t>
  </si>
  <si>
    <t>BS</t>
  </si>
  <si>
    <t>076</t>
  </si>
  <si>
    <t>BH</t>
  </si>
  <si>
    <t>BD</t>
  </si>
  <si>
    <t>BB</t>
  </si>
  <si>
    <t>081</t>
  </si>
  <si>
    <t>BY</t>
  </si>
  <si>
    <t>046</t>
  </si>
  <si>
    <t>017</t>
  </si>
  <si>
    <t>BE</t>
  </si>
  <si>
    <t>BZ</t>
  </si>
  <si>
    <t>022</t>
  </si>
  <si>
    <t>BJ</t>
  </si>
  <si>
    <t>BM</t>
  </si>
  <si>
    <t>BT</t>
  </si>
  <si>
    <t>BO</t>
  </si>
  <si>
    <t>093</t>
  </si>
  <si>
    <t>BA</t>
  </si>
  <si>
    <t>BW</t>
  </si>
  <si>
    <t>002</t>
  </si>
  <si>
    <t>BR</t>
  </si>
  <si>
    <t>BN</t>
  </si>
  <si>
    <t>079</t>
  </si>
  <si>
    <t>068</t>
  </si>
  <si>
    <t>BG</t>
  </si>
  <si>
    <t>BF</t>
  </si>
  <si>
    <t>027</t>
  </si>
  <si>
    <t>Bl</t>
  </si>
  <si>
    <t>CV</t>
  </si>
  <si>
    <t>KY</t>
  </si>
  <si>
    <t>082</t>
  </si>
  <si>
    <t>KH</t>
  </si>
  <si>
    <t>019</t>
  </si>
  <si>
    <t>CM</t>
  </si>
  <si>
    <t>054</t>
  </si>
  <si>
    <t>CA</t>
  </si>
  <si>
    <t>021</t>
  </si>
  <si>
    <t>XC</t>
  </si>
  <si>
    <t>084</t>
  </si>
  <si>
    <t>TD</t>
  </si>
  <si>
    <t>055</t>
  </si>
  <si>
    <t>CL</t>
  </si>
  <si>
    <t>CN</t>
  </si>
  <si>
    <t>086</t>
  </si>
  <si>
    <t>CY</t>
  </si>
  <si>
    <t>CC</t>
  </si>
  <si>
    <t>003</t>
  </si>
  <si>
    <t>CO</t>
  </si>
  <si>
    <t>KM</t>
  </si>
  <si>
    <t>CG</t>
  </si>
  <si>
    <t>CD</t>
  </si>
  <si>
    <t>CK</t>
  </si>
  <si>
    <t>KR</t>
  </si>
  <si>
    <t>KP</t>
  </si>
  <si>
    <t>005</t>
  </si>
  <si>
    <t>CR</t>
  </si>
  <si>
    <t>024</t>
  </si>
  <si>
    <t>Cl</t>
  </si>
  <si>
    <t>092</t>
  </si>
  <si>
    <t>HR</t>
  </si>
  <si>
    <t>006</t>
  </si>
  <si>
    <t>CU</t>
  </si>
  <si>
    <t>056</t>
  </si>
  <si>
    <t>008</t>
  </si>
  <si>
    <t>DK</t>
  </si>
  <si>
    <t>DJ</t>
  </si>
  <si>
    <t>DM</t>
  </si>
  <si>
    <t>EC</t>
  </si>
  <si>
    <t>EG</t>
  </si>
  <si>
    <t>009</t>
  </si>
  <si>
    <t>SV</t>
  </si>
  <si>
    <t>045</t>
  </si>
  <si>
    <t>ER</t>
  </si>
  <si>
    <t>063</t>
  </si>
  <si>
    <t>SK</t>
  </si>
  <si>
    <t>091</t>
  </si>
  <si>
    <t>SI</t>
  </si>
  <si>
    <t>011</t>
  </si>
  <si>
    <t>ES</t>
  </si>
  <si>
    <t>US</t>
  </si>
  <si>
    <t>041</t>
  </si>
  <si>
    <t>053</t>
  </si>
  <si>
    <t>EE</t>
  </si>
  <si>
    <t>ET</t>
  </si>
  <si>
    <t>FK</t>
  </si>
  <si>
    <t>FO</t>
  </si>
  <si>
    <t>RU</t>
  </si>
  <si>
    <t>FJ</t>
  </si>
  <si>
    <t>PH</t>
  </si>
  <si>
    <t>071</t>
  </si>
  <si>
    <t>032</t>
  </si>
  <si>
    <t>u_</t>
  </si>
  <si>
    <t>058</t>
  </si>
  <si>
    <t>FR</t>
  </si>
  <si>
    <t>PS</t>
  </si>
  <si>
    <t>023</t>
  </si>
  <si>
    <t>GA</t>
  </si>
  <si>
    <t>GM</t>
  </si>
  <si>
    <t>GE</t>
  </si>
  <si>
    <t>GH</t>
  </si>
  <si>
    <t>090</t>
  </si>
  <si>
    <t>044</t>
  </si>
  <si>
    <t>Gl</t>
  </si>
  <si>
    <t>GD</t>
  </si>
  <si>
    <t>GR</t>
  </si>
  <si>
    <t>GL</t>
  </si>
  <si>
    <t>GU</t>
  </si>
  <si>
    <t>GT</t>
  </si>
  <si>
    <t>GN</t>
  </si>
  <si>
    <t>GQ</t>
  </si>
  <si>
    <t>GW</t>
  </si>
  <si>
    <t>049</t>
  </si>
  <si>
    <t>GY</t>
  </si>
  <si>
    <t>012</t>
  </si>
  <si>
    <t>HT</t>
  </si>
  <si>
    <t>013</t>
  </si>
  <si>
    <t>HN</t>
  </si>
  <si>
    <t>HK</t>
  </si>
  <si>
    <t>094</t>
  </si>
  <si>
    <t>064</t>
  </si>
  <si>
    <t>HU</t>
  </si>
  <si>
    <t>014</t>
  </si>
  <si>
    <t>IN</t>
  </si>
  <si>
    <t>015</t>
  </si>
  <si>
    <t>ID</t>
  </si>
  <si>
    <t>096</t>
  </si>
  <si>
    <t>IR</t>
  </si>
  <si>
    <t>097</t>
  </si>
  <si>
    <t>IQ</t>
  </si>
  <si>
    <t>098</t>
  </si>
  <si>
    <t>007</t>
  </si>
  <si>
    <t>IE</t>
  </si>
  <si>
    <t>095</t>
  </si>
  <si>
    <t>IS</t>
  </si>
  <si>
    <t>099</t>
  </si>
  <si>
    <t>IL</t>
  </si>
  <si>
    <t>059</t>
  </si>
  <si>
    <t>IT</t>
  </si>
  <si>
    <t>JM</t>
  </si>
  <si>
    <t>060</t>
  </si>
  <si>
    <t>JP</t>
  </si>
  <si>
    <t>JO</t>
  </si>
  <si>
    <t>KZ</t>
  </si>
  <si>
    <t>037</t>
  </si>
  <si>
    <t>KE</t>
  </si>
  <si>
    <t>083</t>
  </si>
  <si>
    <t>KG</t>
  </si>
  <si>
    <t>Kl</t>
  </si>
  <si>
    <t>XK</t>
  </si>
  <si>
    <t>KW</t>
  </si>
  <si>
    <t>LA</t>
  </si>
  <si>
    <t>LS</t>
  </si>
  <si>
    <t>042</t>
  </si>
  <si>
    <t>LV</t>
  </si>
  <si>
    <t>LB</t>
  </si>
  <si>
    <t>LR</t>
  </si>
  <si>
    <t>LY</t>
  </si>
  <si>
    <t>Ll</t>
  </si>
  <si>
    <t>LT</t>
  </si>
  <si>
    <t>018</t>
  </si>
  <si>
    <t>LU</t>
  </si>
  <si>
    <t>MO</t>
  </si>
  <si>
    <t>MK</t>
  </si>
  <si>
    <t>025</t>
  </si>
  <si>
    <t>MG</t>
  </si>
  <si>
    <t>MY</t>
  </si>
  <si>
    <t>MW</t>
  </si>
  <si>
    <t>MV</t>
  </si>
  <si>
    <t>ML</t>
  </si>
  <si>
    <t>MT</t>
  </si>
  <si>
    <t>MP</t>
  </si>
  <si>
    <t>MA</t>
  </si>
  <si>
    <t>MH</t>
  </si>
  <si>
    <t>MU</t>
  </si>
  <si>
    <t>MR</t>
  </si>
  <si>
    <t>YT</t>
  </si>
  <si>
    <t>XL</t>
  </si>
  <si>
    <t>016</t>
  </si>
  <si>
    <t>MX</t>
  </si>
  <si>
    <t>FM</t>
  </si>
  <si>
    <t>MD</t>
  </si>
  <si>
    <t>MN</t>
  </si>
  <si>
    <t>MS</t>
  </si>
  <si>
    <t>MZ</t>
  </si>
  <si>
    <t>080</t>
  </si>
  <si>
    <t>MM</t>
  </si>
  <si>
    <t>NA</t>
  </si>
  <si>
    <t>NR</t>
  </si>
  <si>
    <t>CX</t>
  </si>
  <si>
    <t>NP</t>
  </si>
  <si>
    <t>NI</t>
  </si>
  <si>
    <t>NE</t>
  </si>
  <si>
    <t>NG</t>
  </si>
  <si>
    <t>NU</t>
  </si>
  <si>
    <t>NF</t>
  </si>
  <si>
    <t>062</t>
  </si>
  <si>
    <t>028</t>
  </si>
  <si>
    <t>NO</t>
  </si>
  <si>
    <t>NC</t>
  </si>
  <si>
    <t>NZ</t>
  </si>
  <si>
    <t>OM</t>
  </si>
  <si>
    <t>061</t>
  </si>
  <si>
    <t>NL</t>
  </si>
  <si>
    <t>PK</t>
  </si>
  <si>
    <t>PW</t>
  </si>
  <si>
    <t>029</t>
  </si>
  <si>
    <t>PA</t>
  </si>
  <si>
    <t>PG</t>
  </si>
  <si>
    <t>PY</t>
  </si>
  <si>
    <t>030</t>
  </si>
  <si>
    <t>PE</t>
  </si>
  <si>
    <t>PN</t>
  </si>
  <si>
    <t>PF</t>
  </si>
  <si>
    <t>PL</t>
  </si>
  <si>
    <t>031</t>
  </si>
  <si>
    <t>QA</t>
  </si>
  <si>
    <t>GB</t>
  </si>
  <si>
    <t>020</t>
  </si>
  <si>
    <t>CF</t>
  </si>
  <si>
    <t>CZ</t>
  </si>
  <si>
    <t>DO</t>
  </si>
  <si>
    <t>066</t>
  </si>
  <si>
    <t>RO</t>
  </si>
  <si>
    <t>RW</t>
  </si>
  <si>
    <t>KN</t>
  </si>
  <si>
    <t>PM</t>
  </si>
  <si>
    <t>SB</t>
  </si>
  <si>
    <t>WS</t>
  </si>
  <si>
    <t>AS</t>
  </si>
  <si>
    <t>047</t>
  </si>
  <si>
    <t>SM</t>
  </si>
  <si>
    <t>VC</t>
  </si>
  <si>
    <t>SH</t>
  </si>
  <si>
    <t>LC</t>
  </si>
  <si>
    <t>VA</t>
  </si>
  <si>
    <t>ST</t>
  </si>
  <si>
    <t>SN</t>
  </si>
  <si>
    <t>XS</t>
  </si>
  <si>
    <t>SL</t>
  </si>
  <si>
    <t>SG</t>
  </si>
  <si>
    <t>SY</t>
  </si>
  <si>
    <t>SO</t>
  </si>
  <si>
    <t>LK</t>
  </si>
  <si>
    <t>ZA</t>
  </si>
  <si>
    <t>SE</t>
  </si>
  <si>
    <t>065</t>
  </si>
  <si>
    <t>039</t>
  </si>
  <si>
    <t>CH</t>
  </si>
  <si>
    <t>SR</t>
  </si>
  <si>
    <t>SZ</t>
  </si>
  <si>
    <t>TH</t>
  </si>
  <si>
    <t>089</t>
  </si>
  <si>
    <t>TW</t>
  </si>
  <si>
    <t>033</t>
  </si>
  <si>
    <t>TZ</t>
  </si>
  <si>
    <t>TJ</t>
  </si>
  <si>
    <t>TL</t>
  </si>
  <si>
    <t>026</t>
  </si>
  <si>
    <t>TG</t>
  </si>
  <si>
    <t>TK</t>
  </si>
  <si>
    <t>TO</t>
  </si>
  <si>
    <t>034</t>
  </si>
  <si>
    <t>TT</t>
  </si>
  <si>
    <t>TN</t>
  </si>
  <si>
    <t>TC</t>
  </si>
  <si>
    <t>TM</t>
  </si>
  <si>
    <t>TR</t>
  </si>
  <si>
    <t>TV</t>
  </si>
  <si>
    <t>072</t>
  </si>
  <si>
    <t>UA</t>
  </si>
  <si>
    <t>QV</t>
  </si>
  <si>
    <t>035</t>
  </si>
  <si>
    <t>UG</t>
  </si>
  <si>
    <t>UY</t>
  </si>
  <si>
    <t>UZ</t>
  </si>
  <si>
    <t>VU</t>
  </si>
  <si>
    <t>036</t>
  </si>
  <si>
    <t>VE</t>
  </si>
  <si>
    <t>VN</t>
  </si>
  <si>
    <t>VI</t>
  </si>
  <si>
    <t>VG</t>
  </si>
  <si>
    <t>WF</t>
  </si>
  <si>
    <t>YE</t>
  </si>
  <si>
    <t>ZM</t>
  </si>
  <si>
    <t>ZW</t>
  </si>
  <si>
    <r>
      <t xml:space="preserve">4b. Puerto de embarque:  </t>
    </r>
    <r>
      <rPr>
        <sz val="9"/>
        <color theme="1"/>
        <rFont val="Arial"/>
        <family val="2"/>
      </rPr>
      <t/>
    </r>
  </si>
  <si>
    <t>6. País de Destino:  </t>
  </si>
  <si>
    <t>Multimodal</t>
  </si>
  <si>
    <t>/</t>
  </si>
  <si>
    <t>11. Cargados:</t>
  </si>
  <si>
    <t>cargados</t>
  </si>
  <si>
    <t>En sacos</t>
  </si>
  <si>
    <t>En contenedores</t>
  </si>
  <si>
    <t>A granel</t>
  </si>
  <si>
    <r>
      <t>1. Nombre ó Razón Social del Exportador:</t>
    </r>
    <r>
      <rPr>
        <sz val="9"/>
        <color theme="1"/>
        <rFont val="Calibri"/>
        <family val="2"/>
        <scheme val="minor"/>
      </rPr>
      <t xml:space="preserve">     </t>
    </r>
    <r>
      <rPr>
        <sz val="9"/>
        <color rgb="FF4F81BD"/>
        <rFont val="Calibri"/>
        <family val="2"/>
        <scheme val="minor"/>
      </rPr>
      <t xml:space="preserve">   </t>
    </r>
  </si>
  <si>
    <r>
      <t xml:space="preserve">2. Dirección para notificaciones: </t>
    </r>
    <r>
      <rPr>
        <sz val="9"/>
        <color theme="1"/>
        <rFont val="Calibri"/>
        <family val="2"/>
        <scheme val="minor"/>
      </rPr>
      <t>     </t>
    </r>
  </si>
  <si>
    <r>
      <t>9. Medio de transporte:</t>
    </r>
    <r>
      <rPr>
        <sz val="9"/>
        <color theme="1"/>
        <rFont val="Calibri"/>
        <family val="2"/>
        <scheme val="minor"/>
      </rPr>
      <t>    </t>
    </r>
  </si>
  <si>
    <t>8. País de Transbordo:    </t>
  </si>
  <si>
    <t>12. Peso Neto:</t>
  </si>
  <si>
    <t>12a. Tipo de Cambio:</t>
  </si>
  <si>
    <t>Bs/$us</t>
  </si>
  <si>
    <t xml:space="preserve">14. Descripción del Café (Tipo y Forma): </t>
  </si>
  <si>
    <t>Arábica Verde</t>
  </si>
  <si>
    <t>Robusta Verde</t>
  </si>
  <si>
    <t>Líquido</t>
  </si>
  <si>
    <t>15. Método de Elaboración:</t>
  </si>
  <si>
    <t xml:space="preserve">c) Café verde: </t>
  </si>
  <si>
    <t xml:space="preserve">b) El Café Orgánico esta:   </t>
  </si>
  <si>
    <t>Certificado</t>
  </si>
  <si>
    <t>No certificado</t>
  </si>
  <si>
    <t>d) Café soluble:</t>
  </si>
  <si>
    <t>calidad</t>
  </si>
  <si>
    <t>"S": Plena observancia de las normas óptimas sobre defectos y humedad</t>
  </si>
  <si>
    <t>"XM": El café no responde a las normas óptimas sobre humedad</t>
  </si>
  <si>
    <r>
      <t xml:space="preserve">17a. Normas óptimas de calidad del café verde: </t>
    </r>
    <r>
      <rPr>
        <b/>
        <sz val="9"/>
        <color theme="1"/>
        <rFont val="Calibri"/>
        <family val="2"/>
        <scheme val="minor"/>
      </rPr>
      <t xml:space="preserve"> </t>
    </r>
  </si>
  <si>
    <t>especiales</t>
  </si>
  <si>
    <t>Ninguno</t>
  </si>
  <si>
    <r>
      <rPr>
        <b/>
        <sz val="9"/>
        <color theme="4"/>
        <rFont val="Calibri"/>
        <family val="2"/>
        <scheme val="minor"/>
      </rPr>
      <t xml:space="preserve">17b. Características especiales: </t>
    </r>
    <r>
      <rPr>
        <sz val="9"/>
        <color theme="1"/>
        <rFont val="Calibri"/>
        <family val="2"/>
        <scheme val="minor"/>
      </rPr>
      <t/>
    </r>
  </si>
  <si>
    <t>17c. Código del Sistema Armonizado:</t>
  </si>
  <si>
    <r>
      <t>17d. Valor (FOB) del embarque:</t>
    </r>
    <r>
      <rPr>
        <sz val="9"/>
        <color rgb="FF4F81BD"/>
        <rFont val="Calibri"/>
        <family val="2"/>
        <scheme val="minor"/>
      </rPr>
      <t/>
    </r>
  </si>
  <si>
    <t>0901.11  Café sin tostar, sin descafeinar</t>
  </si>
  <si>
    <t>0901.12  Café sin tostar, descafeinado</t>
  </si>
  <si>
    <t>0901.21  Café tostado, sin descafeinar</t>
  </si>
  <si>
    <t>0901.22  Café tostado, descafeinado</t>
  </si>
  <si>
    <t>2101.11.00  Extractos, esencias y concentrados de café</t>
  </si>
  <si>
    <t>2101.12.92  Preparaciones a base de esos extractos, esencias o concentrados de café</t>
  </si>
  <si>
    <t>2101.12.98  Otras preparaciones a base de café</t>
  </si>
  <si>
    <t>nandina</t>
  </si>
  <si>
    <t>Valor:</t>
  </si>
  <si>
    <t>000</t>
  </si>
  <si>
    <t>257 Abu Dabi</t>
  </si>
  <si>
    <t>258 Achmán</t>
  </si>
  <si>
    <t>073 Afganistán</t>
  </si>
  <si>
    <t>074 Albania</t>
  </si>
  <si>
    <t>040 Alemania</t>
  </si>
  <si>
    <t>203 Andorra</t>
  </si>
  <si>
    <t>158 Angola</t>
  </si>
  <si>
    <t>221 Anguila</t>
  </si>
  <si>
    <t>222 Antigua y Barbuda</t>
  </si>
  <si>
    <t>193 Antillas Neerlandesas</t>
  </si>
  <si>
    <t>130 Arabia Saudita</t>
  </si>
  <si>
    <t>075 Argelia</t>
  </si>
  <si>
    <t>050 Argentina</t>
  </si>
  <si>
    <t>266 Armenia</t>
  </si>
  <si>
    <t>197 Aruba</t>
  </si>
  <si>
    <t>051 Australia</t>
  </si>
  <si>
    <t>052 Austria</t>
  </si>
  <si>
    <t>276 Azerbaiyán</t>
  </si>
  <si>
    <t>165 Azores y Madera</t>
  </si>
  <si>
    <t>216 Bahamas</t>
  </si>
  <si>
    <t>076 Bahrein</t>
  </si>
  <si>
    <t>254 Bangladesh</t>
  </si>
  <si>
    <t>217 Barbados</t>
  </si>
  <si>
    <t>248 Barlovento, Islas de</t>
  </si>
  <si>
    <t>081 Belarús</t>
  </si>
  <si>
    <t>046 Bélgica</t>
  </si>
  <si>
    <t>195 Belice</t>
  </si>
  <si>
    <t>022 Benin</t>
  </si>
  <si>
    <t>246 Bermuda</t>
  </si>
  <si>
    <t>212 Bhután</t>
  </si>
  <si>
    <t>001 Bolivia</t>
  </si>
  <si>
    <t>190 Bonaire</t>
  </si>
  <si>
    <t>287 Bosnia y Herzegovina</t>
  </si>
  <si>
    <t>078 Botswana</t>
  </si>
  <si>
    <t>002 Brasil</t>
  </si>
  <si>
    <t>213 Brunei Darussalam</t>
  </si>
  <si>
    <t>079 Bulgaria</t>
  </si>
  <si>
    <t>143 Burkina Faso</t>
  </si>
  <si>
    <t>027 Burundi</t>
  </si>
  <si>
    <t>162 Cabo Verde</t>
  </si>
  <si>
    <t>218 Caimán, Islas</t>
  </si>
  <si>
    <t>082 Camboya</t>
  </si>
  <si>
    <t>019 Camerún</t>
  </si>
  <si>
    <t>054 Canadá</t>
  </si>
  <si>
    <t>305 Carolinas, Islas</t>
  </si>
  <si>
    <t>296 Ceuta</t>
  </si>
  <si>
    <t>084 Chad</t>
  </si>
  <si>
    <t>055 Chile</t>
  </si>
  <si>
    <t>043 China</t>
  </si>
  <si>
    <t>086 Chipre</t>
  </si>
  <si>
    <t>223 Cocos, Islas</t>
  </si>
  <si>
    <t>003 Colombia</t>
  </si>
  <si>
    <t>172 Comores, Islas</t>
  </si>
  <si>
    <t>021 Congo, Rep. del</t>
  </si>
  <si>
    <t>004 Congo, Rep. Dem. del</t>
  </si>
  <si>
    <t>176 Cook, Islas</t>
  </si>
  <si>
    <t>103 Corea, Rep. de</t>
  </si>
  <si>
    <t>102 Corea, Rep. Pop. Dem. de</t>
  </si>
  <si>
    <t>005 Costa Rica</t>
  </si>
  <si>
    <t>024 Cote d'lvoire</t>
  </si>
  <si>
    <t>288 Croacia</t>
  </si>
  <si>
    <t>006 Cuba</t>
  </si>
  <si>
    <t>191 Curacao</t>
  </si>
  <si>
    <t>056 Dinamarca</t>
  </si>
  <si>
    <t>175 Djibouti</t>
  </si>
  <si>
    <t>230 Dominica</t>
  </si>
  <si>
    <t>259 Dubai</t>
  </si>
  <si>
    <t>008 Ecuador</t>
  </si>
  <si>
    <t>142 Egipto</t>
  </si>
  <si>
    <t>009 El Salvador</t>
  </si>
  <si>
    <t>120 Emiratos Árabes Unidos</t>
  </si>
  <si>
    <t>045 Eritrea</t>
  </si>
  <si>
    <t>300 Eslovaquia</t>
  </si>
  <si>
    <t>292 Eslovenia</t>
  </si>
  <si>
    <t>063 España</t>
  </si>
  <si>
    <t>369 Estados Unidos de América</t>
  </si>
  <si>
    <t>041 Estonia</t>
  </si>
  <si>
    <t>010 Etiopía</t>
  </si>
  <si>
    <t>220 Falkland (Malvinas), Islas</t>
  </si>
  <si>
    <t>201 Faroe, Islas</t>
  </si>
  <si>
    <t>127 Federación de Rusia</t>
  </si>
  <si>
    <t>236 Fiji</t>
  </si>
  <si>
    <t>123 Filipinas</t>
  </si>
  <si>
    <t>071 Finlandia</t>
  </si>
  <si>
    <t>058 Francia</t>
  </si>
  <si>
    <t>192 Franja de Gaza</t>
  </si>
  <si>
    <t>260 Fuyaira</t>
  </si>
  <si>
    <t>023 Gabón</t>
  </si>
  <si>
    <t>196 Gambia</t>
  </si>
  <si>
    <t>211 Georgia</t>
  </si>
  <si>
    <t>038 Ghana</t>
  </si>
  <si>
    <t>090 Gibraltar</t>
  </si>
  <si>
    <t>231 Granada</t>
  </si>
  <si>
    <t>091 Grecia</t>
  </si>
  <si>
    <t>202 Groenlandia</t>
  </si>
  <si>
    <t>169 Guadalupe</t>
  </si>
  <si>
    <t>238 Guam</t>
  </si>
  <si>
    <t>011 Guatemala</t>
  </si>
  <si>
    <t>092 Guinea</t>
  </si>
  <si>
    <t>167 Guinea Ecuatorial</t>
  </si>
  <si>
    <t>163 Guinea-Bissau</t>
  </si>
  <si>
    <t>049 Guyana</t>
  </si>
  <si>
    <t>168 Guyana Francesa</t>
  </si>
  <si>
    <t>012 Haití</t>
  </si>
  <si>
    <t>013 Honduras</t>
  </si>
  <si>
    <t>093 Hong Kong</t>
  </si>
  <si>
    <t>094 Hungría</t>
  </si>
  <si>
    <t>014 India</t>
  </si>
  <si>
    <t>015 Indonesia</t>
  </si>
  <si>
    <t>096 Irán, República Islámica del</t>
  </si>
  <si>
    <t>097 Iraq</t>
  </si>
  <si>
    <t>098 Irlanda</t>
  </si>
  <si>
    <t>095 Islandia</t>
  </si>
  <si>
    <t>099 Israel</t>
  </si>
  <si>
    <t>059 Italia</t>
  </si>
  <si>
    <t>100 Jamaica</t>
  </si>
  <si>
    <t>060 Japón</t>
  </si>
  <si>
    <t>101 Jordania</t>
  </si>
  <si>
    <t>279 Kazajstán</t>
  </si>
  <si>
    <t>037 Kenya</t>
  </si>
  <si>
    <t>283 Kirguistán</t>
  </si>
  <si>
    <t>237 Kiribati</t>
  </si>
  <si>
    <t>298 Kosovo</t>
  </si>
  <si>
    <t>104 Kuwait</t>
  </si>
  <si>
    <t>105 Lao, Rep. Dem. Pop.</t>
  </si>
  <si>
    <t>077 Lesotho</t>
  </si>
  <si>
    <t>042 Letonia</t>
  </si>
  <si>
    <t>106 Líbano</t>
  </si>
  <si>
    <t>107 Liberia</t>
  </si>
  <si>
    <t>108 Libia, Jamahiriya Árabe</t>
  </si>
  <si>
    <t>199 Liechtenstein</t>
  </si>
  <si>
    <t>044 Lituania</t>
  </si>
  <si>
    <t>251 Luxemburgo</t>
  </si>
  <si>
    <t>164 Macau</t>
  </si>
  <si>
    <t>289 Macedonia (ex Rep. Yugoslava de)</t>
  </si>
  <si>
    <t>025 Madagascar</t>
  </si>
  <si>
    <t>110 Malasia</t>
  </si>
  <si>
    <t>109 Malawi</t>
  </si>
  <si>
    <t>214 Maldivas</t>
  </si>
  <si>
    <t>111 Malí</t>
  </si>
  <si>
    <t>112 Malta</t>
  </si>
  <si>
    <t>204 Marianas del Norte</t>
  </si>
  <si>
    <t>115 Marruecos</t>
  </si>
  <si>
    <t>182 Marshall, Islas</t>
  </si>
  <si>
    <t>170 Martinica</t>
  </si>
  <si>
    <t>208 Mauricio</t>
  </si>
  <si>
    <t>113 Mauritania</t>
  </si>
  <si>
    <t>252 Mayotte</t>
  </si>
  <si>
    <t>297 Melilla</t>
  </si>
  <si>
    <t>016 México</t>
  </si>
  <si>
    <t>183 Micronesia</t>
  </si>
  <si>
    <t>265 Moldova</t>
  </si>
  <si>
    <t>205 Monaco</t>
  </si>
  <si>
    <t>114 Mongolia</t>
  </si>
  <si>
    <t>290 Montenegro</t>
  </si>
  <si>
    <t>224 Montserrat</t>
  </si>
  <si>
    <t>160 Mozambique</t>
  </si>
  <si>
    <t>080 Myanmar</t>
  </si>
  <si>
    <t>135 Namibia</t>
  </si>
  <si>
    <t>239 Nauru</t>
  </si>
  <si>
    <t>235 Navidad, Isla</t>
  </si>
  <si>
    <t>117 Nepal</t>
  </si>
  <si>
    <t>017 Nicaragua</t>
  </si>
  <si>
    <t>119 Níger</t>
  </si>
  <si>
    <t>018 Nigeria</t>
  </si>
  <si>
    <t>177 Niue</t>
  </si>
  <si>
    <t>240 Norfolk, Isla</t>
  </si>
  <si>
    <t>062 Noruega</t>
  </si>
  <si>
    <t>173 Nueva Caledonia</t>
  </si>
  <si>
    <t>070 Nueva Zelandia</t>
  </si>
  <si>
    <t>116 Omán</t>
  </si>
  <si>
    <t>061 Países Bajos</t>
  </si>
  <si>
    <t>121 Pakistán</t>
  </si>
  <si>
    <t>244 Palau</t>
  </si>
  <si>
    <t>029 Panamá</t>
  </si>
  <si>
    <t>166 Papua Nueva Guinea</t>
  </si>
  <si>
    <t>122 Paraguay</t>
  </si>
  <si>
    <t>030 Perú</t>
  </si>
  <si>
    <t>198 Pitcairn, Isla</t>
  </si>
  <si>
    <t>174 Polinesia Francesa</t>
  </si>
  <si>
    <t>124 Polonia</t>
  </si>
  <si>
    <t>031 Portugal</t>
  </si>
  <si>
    <t>125 Puerto Rico</t>
  </si>
  <si>
    <t>126 Qatar</t>
  </si>
  <si>
    <t>261 Ras al Jaima</t>
  </si>
  <si>
    <t>068 Reino Unido</t>
  </si>
  <si>
    <t>020 República Centroafricana</t>
  </si>
  <si>
    <t>299 República Checa</t>
  </si>
  <si>
    <t>007 República Dominicana</t>
  </si>
  <si>
    <t>171 Reunión</t>
  </si>
  <si>
    <t>128 Rumania</t>
  </si>
  <si>
    <t>028 Rwanda</t>
  </si>
  <si>
    <t>226 Saint Kittsy Nevis</t>
  </si>
  <si>
    <t>129 Saint Pierre y Miquelon</t>
  </si>
  <si>
    <t>242 Salomón, Islas</t>
  </si>
  <si>
    <t>194 Samoa</t>
  </si>
  <si>
    <t>234 Samoa Americana</t>
  </si>
  <si>
    <t>206 San Marino</t>
  </si>
  <si>
    <t>233 San Vicente y las Granadinas</t>
  </si>
  <si>
    <t>209 Santa Elena</t>
  </si>
  <si>
    <t>232 Santa Lucía</t>
  </si>
  <si>
    <t>207 Santa Sede</t>
  </si>
  <si>
    <t>161 Santo Tomé y Príncipe</t>
  </si>
  <si>
    <t>131 Senegal</t>
  </si>
  <si>
    <t>291 Serbia</t>
  </si>
  <si>
    <t>210 Seychelles</t>
  </si>
  <si>
    <t>262 Sharjah</t>
  </si>
  <si>
    <t>032 Sierra Leona</t>
  </si>
  <si>
    <t>132 Singapur</t>
  </si>
  <si>
    <t>138 Siria, República Árabe</t>
  </si>
  <si>
    <t>133 Somalia</t>
  </si>
  <si>
    <t>247 Sotavento, Islas de</t>
  </si>
  <si>
    <t>083 Sri Lanka</t>
  </si>
  <si>
    <t>134 Sudáfrica, Rep. de</t>
  </si>
  <si>
    <t>136 Sudán</t>
  </si>
  <si>
    <t>064 Suecia</t>
  </si>
  <si>
    <t>065 Suiza</t>
  </si>
  <si>
    <t>139 Suriname</t>
  </si>
  <si>
    <t>225 Svalbard y Jan Mayen, Islas</t>
  </si>
  <si>
    <t>137 Swazilandia</t>
  </si>
  <si>
    <t>306 Tahití</t>
  </si>
  <si>
    <t>140 Tailandia</t>
  </si>
  <si>
    <t>089 Taiwán (Provincia de China)</t>
  </si>
  <si>
    <t>033 Tanzania</t>
  </si>
  <si>
    <t>285 Tayikistán</t>
  </si>
  <si>
    <t>159 Timor-Leste</t>
  </si>
  <si>
    <t>026 Togo</t>
  </si>
  <si>
    <t>178 Tokelau</t>
  </si>
  <si>
    <t>243 Tonga</t>
  </si>
  <si>
    <t>034 Trinidad y Tabago</t>
  </si>
  <si>
    <t>066 Túnez</t>
  </si>
  <si>
    <t>229 Turcas y Caicos, Islas</t>
  </si>
  <si>
    <t>286 Turkmenistán</t>
  </si>
  <si>
    <t>141 Turquía</t>
  </si>
  <si>
    <t>186 Tuvalu</t>
  </si>
  <si>
    <t>179 Ucrania</t>
  </si>
  <si>
    <t>250 UEsin especificar</t>
  </si>
  <si>
    <t>035 Uganda</t>
  </si>
  <si>
    <t>263 Um al Qaiuain</t>
  </si>
  <si>
    <t>144 Uruguay</t>
  </si>
  <si>
    <t>282 Uzbekistán</t>
  </si>
  <si>
    <t>118 Vanuatu</t>
  </si>
  <si>
    <t>036 Venezuela, Rep. Bol. de</t>
  </si>
  <si>
    <t>145 Viet Nam</t>
  </si>
  <si>
    <t>228 Vírgenes, Islas (EE.UU.)</t>
  </si>
  <si>
    <t>227 Vírgenes, Islas (RU)</t>
  </si>
  <si>
    <t>245 Wallisy Futuna, Islas</t>
  </si>
  <si>
    <t>146 Yemen</t>
  </si>
  <si>
    <t>149 Zambia</t>
  </si>
  <si>
    <t>039 Zimbabwe</t>
  </si>
  <si>
    <t>DIRECTO</t>
  </si>
  <si>
    <t>1 Camión</t>
  </si>
  <si>
    <t>4 Barco</t>
  </si>
  <si>
    <t>2 Ferrocarril</t>
  </si>
  <si>
    <t>5 Multimodal</t>
  </si>
  <si>
    <t>9a. Nombre del transporte:</t>
  </si>
  <si>
    <t>12b. Costo de la Certificación Bs.</t>
  </si>
  <si>
    <t>No</t>
  </si>
  <si>
    <t>Si</t>
  </si>
  <si>
    <t>Orgánico</t>
  </si>
  <si>
    <t>Vía Seca</t>
  </si>
  <si>
    <t>Vía Húmeda</t>
  </si>
  <si>
    <t>Para tal efecto, adjunto a la presente los siguientes documentos, de acuerdo al siguiente detalle:</t>
  </si>
  <si>
    <t>N° del Documento</t>
  </si>
  <si>
    <t>Factura Comercial de Exportación</t>
  </si>
  <si>
    <t>Documento de Transporte (fotocopia)</t>
  </si>
  <si>
    <t>Certificado Fitosanitario (fotocopia)</t>
  </si>
  <si>
    <t xml:space="preserve">      </t>
  </si>
  <si>
    <t>     </t>
  </si>
  <si>
    <t>Certificado de Producto Orgánico (fotocopia)</t>
  </si>
  <si>
    <t>Certificado de Comercio Justo (fotocopia)</t>
  </si>
  <si>
    <t>Certificado de Calidad de Café (fotocopia)</t>
  </si>
  <si>
    <t>"</t>
  </si>
  <si>
    <t>Sin otro particular, saludo a usted atentamente.</t>
  </si>
  <si>
    <t xml:space="preserve">Firma       </t>
  </si>
  <si>
    <t>Nombre</t>
  </si>
  <si>
    <t>Cargo</t>
  </si>
  <si>
    <r>
      <t xml:space="preserve">Otros, detallar </t>
    </r>
    <r>
      <rPr>
        <sz val="9"/>
        <color theme="1"/>
        <rFont val="Calibri"/>
        <family val="2"/>
        <scheme val="minor"/>
      </rPr>
      <t>     </t>
    </r>
  </si>
  <si>
    <t>Descafeinado</t>
  </si>
  <si>
    <t>3 Vía Aérea</t>
  </si>
  <si>
    <t>Obligatorio</t>
  </si>
  <si>
    <t xml:space="preserve"> Obligatorio</t>
  </si>
  <si>
    <t>XDM: El café no responde a ninguna de las normas óptimas</t>
  </si>
  <si>
    <t>XD: El café no responde a las normas óptimas sobre defectos</t>
  </si>
  <si>
    <t>01/</t>
  </si>
  <si>
    <t xml:space="preserve">       Otras Marcas:</t>
  </si>
  <si>
    <t>10. Marca de identificación de la OIC:</t>
  </si>
  <si>
    <r>
      <t>a)</t>
    </r>
    <r>
      <rPr>
        <sz val="8"/>
        <color theme="1"/>
        <rFont val="Calibri"/>
        <family val="2"/>
        <scheme val="minor"/>
      </rPr>
      <t> Café de calidad especial o gourmet</t>
    </r>
  </si>
  <si>
    <r>
      <t xml:space="preserve">b) </t>
    </r>
    <r>
      <rPr>
        <sz val="8"/>
        <color theme="1"/>
        <rFont val="Calibri"/>
        <family val="2"/>
        <scheme val="minor"/>
      </rPr>
      <t>Asociación 4C</t>
    </r>
  </si>
  <si>
    <r>
      <t>c)</t>
    </r>
    <r>
      <rPr>
        <sz val="8"/>
        <color theme="1"/>
        <rFont val="Calibri"/>
        <family val="2"/>
        <scheme val="minor"/>
      </rPr>
      <t> Eurepgap</t>
    </r>
  </si>
  <si>
    <r>
      <t>d)</t>
    </r>
    <r>
      <rPr>
        <sz val="8"/>
        <color theme="1"/>
        <rFont val="Calibri"/>
        <family val="2"/>
        <scheme val="minor"/>
      </rPr>
      <t> FLO International (Fairtrade)</t>
    </r>
  </si>
  <si>
    <r>
      <t>e)</t>
    </r>
    <r>
      <rPr>
        <sz val="8"/>
        <color theme="1"/>
        <rFont val="Calibri"/>
        <family val="2"/>
        <scheme val="minor"/>
      </rPr>
      <t> Sistema Q Coffee</t>
    </r>
  </si>
  <si>
    <r>
      <t>f)</t>
    </r>
    <r>
      <rPr>
        <sz val="8"/>
        <color theme="1"/>
        <rFont val="Calibri"/>
        <family val="2"/>
        <scheme val="minor"/>
      </rPr>
      <t> Rainforest Alliance</t>
    </r>
  </si>
  <si>
    <r>
      <t>g)</t>
    </r>
    <r>
      <rPr>
        <sz val="8"/>
        <color theme="1"/>
        <rFont val="Calibri"/>
        <family val="2"/>
        <scheme val="minor"/>
      </rPr>
      <t> Centro Smithsoniano de Aves Migratorias (“favorable a las aves”)</t>
    </r>
  </si>
  <si>
    <r>
      <t>h)</t>
    </r>
    <r>
      <rPr>
        <sz val="8"/>
        <color theme="1"/>
        <rFont val="Calibri"/>
        <family val="2"/>
        <scheme val="minor"/>
      </rPr>
      <t> Certificado Utz</t>
    </r>
  </si>
  <si>
    <r>
      <t>i)</t>
    </r>
    <r>
      <rPr>
        <sz val="8"/>
        <color theme="1"/>
        <rFont val="Calibri"/>
        <family val="2"/>
        <scheme val="minor"/>
      </rPr>
      <t> Normas empresariales (por ejemplo, Nestlé AAA, Starbucks C.A.F.E. Practices, etc.)</t>
    </r>
  </si>
  <si>
    <r>
      <t>j)</t>
    </r>
    <r>
      <rPr>
        <sz val="8"/>
        <color theme="1"/>
        <rFont val="Calibri"/>
        <family val="2"/>
        <scheme val="minor"/>
      </rPr>
      <t> Fair Trade USA</t>
    </r>
  </si>
  <si>
    <r>
      <t>k)</t>
    </r>
    <r>
      <rPr>
        <sz val="8"/>
        <color theme="1"/>
        <rFont val="Calibri"/>
        <family val="2"/>
        <scheme val="minor"/>
      </rPr>
      <t> Otras (sírvanse indicarlas)</t>
    </r>
  </si>
  <si>
    <t>Versión N° 3</t>
  </si>
  <si>
    <r>
      <t xml:space="preserve">Por medio de la presente, tengo a bien solicitarle tenga la gentileza de proceder a la emisión del Certificado de Origen de Café, en el marco del Acuerdo Internacional de Café  2007, en el mismo  deberá consignar la siguiente información, que tiene caracter de </t>
    </r>
    <r>
      <rPr>
        <b/>
        <sz val="10"/>
        <color theme="4"/>
        <rFont val="Calibri"/>
        <family val="2"/>
        <scheme val="minor"/>
      </rPr>
      <t>Declaración Jurada</t>
    </r>
    <r>
      <rPr>
        <sz val="10"/>
        <color theme="4"/>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</si>
</sst>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color theme="1"/>
      <name val="Arial"/>
      <family val="2"/>
    </font>
    <font>
      <b/>
      <sz val="8"/>
      <name val="Calibri"/>
      <family val="2"/>
      <scheme val="minor"/>
    </font>
    <font>
      <sz val="8"/>
      <name val="Calibri"/>
      <family val="2"/>
      <scheme val="minor"/>
    </font>
    <font>
      <sz val="8"/>
      <color theme="1"/>
      <name val="Calibri"/>
      <family val="2"/>
      <scheme val="minor"/>
    </font>
    <font>
      <sz val="10"/>
      <color theme="1"/>
      <name val="Calibri"/>
      <family val="2"/>
      <scheme val="minor"/>
    </font>
    <font>
      <sz val="10"/>
      <color theme="4"/>
      <name val="Calibri"/>
      <family val="2"/>
      <scheme val="minor"/>
    </font>
    <font>
      <sz val="9"/>
      <color theme="1"/>
      <name val="Calibri"/>
      <family val="2"/>
      <scheme val="minor"/>
    </font>
    <font>
      <sz val="9"/>
      <color theme="4"/>
      <name val="Calibri"/>
      <family val="2"/>
      <scheme val="minor"/>
    </font>
    <font>
      <sz val="9"/>
      <color theme="1"/>
      <name val="Arial"/>
      <family val="2"/>
    </font>
    <font>
      <b/>
      <sz val="8"/>
      <name val="Arial"/>
      <family val="2"/>
    </font>
    <font>
      <sz val="8"/>
      <name val="Arial"/>
      <family val="2"/>
    </font>
    <font>
      <b/>
      <sz val="8"/>
      <name val="Times New Roman"/>
      <family val="1"/>
    </font>
    <font>
      <b/>
      <sz val="9"/>
      <color theme="4"/>
      <name val="Calibri"/>
      <family val="2"/>
      <scheme val="minor"/>
    </font>
    <font>
      <b/>
      <sz val="9"/>
      <color rgb="FF4F81BD"/>
      <name val="Calibri"/>
      <family val="2"/>
      <scheme val="minor"/>
    </font>
    <font>
      <sz val="9"/>
      <color rgb="FF4F81BD"/>
      <name val="Calibri"/>
      <family val="2"/>
      <scheme val="minor"/>
    </font>
    <font>
      <sz val="9"/>
      <name val="Calibri"/>
      <family val="2"/>
      <scheme val="minor"/>
    </font>
    <font>
      <b/>
      <sz val="9"/>
      <color theme="1"/>
      <name val="Calibri"/>
      <family val="2"/>
      <scheme val="minor"/>
    </font>
    <font>
      <sz val="10"/>
      <color rgb="FF4F81BD"/>
      <name val="Calibri"/>
      <family val="2"/>
      <scheme val="minor"/>
    </font>
    <font>
      <b/>
      <sz val="8"/>
      <color rgb="FF4F81BD"/>
      <name val="Calibri"/>
      <family val="2"/>
      <scheme val="minor"/>
    </font>
    <font>
      <b/>
      <sz val="10"/>
      <color rgb="FFC00000"/>
      <name val="Calibri"/>
      <family val="2"/>
      <scheme val="minor"/>
    </font>
    <font>
      <sz val="8.5"/>
      <name val="Calibri"/>
      <family val="2"/>
      <scheme val="minor"/>
    </font>
    <font>
      <b/>
      <sz val="9"/>
      <color rgb="FFC00000"/>
      <name val="Calibri"/>
      <family val="2"/>
      <scheme val="minor"/>
    </font>
    <font>
      <sz val="9"/>
      <color theme="0"/>
      <name val="Calibri"/>
      <family val="2"/>
      <scheme val="minor"/>
    </font>
    <font>
      <sz val="7"/>
      <color theme="4"/>
      <name val="Calibri"/>
      <family val="2"/>
      <scheme val="minor"/>
    </font>
    <font>
      <b/>
      <sz val="10"/>
      <color theme="4"/>
      <name val="Calibri"/>
      <family val="2"/>
      <scheme val="minor"/>
    </font>
    <font>
      <b/>
      <sz val="10"/>
      <color rgb="FF4F81BD"/>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diagonal/>
    </border>
    <border>
      <left style="thin">
        <color indexed="64"/>
      </left>
      <right style="thin">
        <color indexed="64"/>
      </right>
      <top style="thin">
        <color theme="4"/>
      </top>
      <bottom/>
      <diagonal/>
    </border>
    <border>
      <left style="thin">
        <color indexed="64"/>
      </left>
      <right style="thin">
        <color theme="4"/>
      </right>
      <top style="thin">
        <color theme="4"/>
      </top>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right/>
      <top style="dotted">
        <color theme="4"/>
      </top>
      <bottom style="dotted">
        <color theme="4"/>
      </bottom>
      <diagonal/>
    </border>
    <border>
      <left/>
      <right/>
      <top/>
      <bottom style="dotted">
        <color theme="4"/>
      </bottom>
      <diagonal/>
    </border>
  </borders>
  <cellStyleXfs count="1">
    <xf numFmtId="0" fontId="0" fillId="0" borderId="0"/>
  </cellStyleXfs>
  <cellXfs count="172">
    <xf numFmtId="0" fontId="0" fillId="0" borderId="0" xfId="0"/>
    <xf numFmtId="0" fontId="3" fillId="0" borderId="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vertical="top"/>
    </xf>
    <xf numFmtId="0" fontId="3" fillId="0" borderId="3" xfId="0" applyNumberFormat="1" applyFont="1" applyFill="1" applyBorder="1" applyAlignment="1" applyProtection="1">
      <alignment horizontal="left" vertical="top" wrapText="1"/>
    </xf>
    <xf numFmtId="0" fontId="4" fillId="0" borderId="3" xfId="0" applyFont="1" applyBorder="1"/>
    <xf numFmtId="0" fontId="3" fillId="0" borderId="1"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top"/>
    </xf>
    <xf numFmtId="0" fontId="3" fillId="0" borderId="1" xfId="0" applyNumberFormat="1" applyFont="1" applyFill="1" applyBorder="1" applyAlignment="1" applyProtection="1">
      <alignment horizontal="left" vertical="top" wrapText="1"/>
    </xf>
    <xf numFmtId="0" fontId="4" fillId="0" borderId="0" xfId="0" applyFont="1"/>
    <xf numFmtId="0" fontId="4" fillId="0" borderId="1" xfId="0" applyFont="1" applyBorder="1"/>
    <xf numFmtId="0" fontId="4" fillId="0" borderId="1" xfId="0" applyFont="1" applyFill="1" applyBorder="1"/>
    <xf numFmtId="49" fontId="4" fillId="0" borderId="0" xfId="0" applyNumberFormat="1" applyFont="1"/>
    <xf numFmtId="49" fontId="4" fillId="0" borderId="1" xfId="0" applyNumberFormat="1" applyFont="1" applyBorder="1"/>
    <xf numFmtId="49" fontId="3" fillId="0" borderId="1" xfId="0" applyNumberFormat="1" applyFont="1" applyFill="1" applyBorder="1" applyAlignment="1" applyProtection="1">
      <alignment horizontal="center" vertical="top"/>
    </xf>
    <xf numFmtId="0" fontId="10" fillId="2"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center" vertical="center"/>
    </xf>
    <xf numFmtId="49" fontId="11" fillId="2" borderId="1"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4" fillId="2" borderId="0" xfId="0" applyFont="1" applyFill="1" applyAlignment="1">
      <alignment vertical="center"/>
    </xf>
    <xf numFmtId="0" fontId="7" fillId="0" borderId="0" xfId="0" applyFont="1" applyAlignment="1">
      <alignment vertical="center"/>
    </xf>
    <xf numFmtId="0" fontId="4" fillId="0" borderId="0" xfId="0" applyFont="1" applyFill="1" applyBorder="1"/>
    <xf numFmtId="0" fontId="4" fillId="0" borderId="12" xfId="0" applyFont="1" applyFill="1" applyBorder="1"/>
    <xf numFmtId="0" fontId="7" fillId="3" borderId="0" xfId="0" applyFont="1" applyFill="1" applyBorder="1" applyAlignment="1">
      <alignment vertical="center"/>
    </xf>
    <xf numFmtId="0" fontId="7" fillId="3" borderId="5" xfId="0" applyFont="1" applyFill="1" applyBorder="1" applyAlignment="1">
      <alignment vertical="center"/>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7" fillId="3" borderId="10" xfId="0" applyFont="1" applyFill="1" applyBorder="1" applyAlignment="1">
      <alignment vertical="center"/>
    </xf>
    <xf numFmtId="0" fontId="7" fillId="3" borderId="11" xfId="0" applyFont="1" applyFill="1" applyBorder="1" applyAlignment="1">
      <alignment vertical="center"/>
    </xf>
    <xf numFmtId="49" fontId="0" fillId="0" borderId="0" xfId="0" applyNumberFormat="1"/>
    <xf numFmtId="0" fontId="16" fillId="3" borderId="18" xfId="0" applyFont="1" applyFill="1" applyBorder="1" applyAlignment="1" applyProtection="1">
      <alignment vertical="center"/>
    </xf>
    <xf numFmtId="0" fontId="16" fillId="3" borderId="20" xfId="0" applyFont="1" applyFill="1" applyBorder="1" applyAlignment="1" applyProtection="1">
      <alignment vertical="center"/>
    </xf>
    <xf numFmtId="0" fontId="14" fillId="3" borderId="21" xfId="0" applyFont="1" applyFill="1" applyBorder="1" applyAlignment="1">
      <alignment horizontal="left" vertical="center"/>
    </xf>
    <xf numFmtId="0" fontId="14" fillId="3" borderId="22" xfId="0" applyFont="1" applyFill="1" applyBorder="1" applyAlignment="1">
      <alignment horizontal="left" vertical="center"/>
    </xf>
    <xf numFmtId="0" fontId="16" fillId="3" borderId="22" xfId="0" applyFont="1" applyFill="1" applyBorder="1" applyAlignment="1">
      <alignment horizontal="left" vertical="center"/>
    </xf>
    <xf numFmtId="0" fontId="7" fillId="0" borderId="18" xfId="0" applyFont="1" applyBorder="1" applyAlignment="1">
      <alignment vertical="center"/>
    </xf>
    <xf numFmtId="0" fontId="16" fillId="3" borderId="19" xfId="0" applyFont="1" applyFill="1" applyBorder="1" applyAlignment="1">
      <alignment vertical="center"/>
    </xf>
    <xf numFmtId="0" fontId="16" fillId="3" borderId="23" xfId="0" applyFont="1" applyFill="1" applyBorder="1" applyAlignment="1">
      <alignment vertical="center"/>
    </xf>
    <xf numFmtId="0" fontId="3" fillId="0" borderId="1" xfId="0" applyFont="1" applyBorder="1"/>
    <xf numFmtId="0" fontId="3" fillId="3" borderId="11" xfId="0" applyFont="1" applyFill="1" applyBorder="1" applyAlignment="1">
      <alignment vertical="center"/>
    </xf>
    <xf numFmtId="0" fontId="7" fillId="3" borderId="22" xfId="0" applyFont="1" applyFill="1" applyBorder="1" applyAlignment="1">
      <alignment horizontal="center" vertical="center"/>
    </xf>
    <xf numFmtId="0" fontId="7" fillId="3" borderId="28" xfId="0" applyFont="1" applyFill="1" applyBorder="1" applyAlignment="1">
      <alignment vertical="center"/>
    </xf>
    <xf numFmtId="0" fontId="7" fillId="3" borderId="29" xfId="0" applyFont="1" applyFill="1" applyBorder="1" applyAlignment="1">
      <alignment vertical="center"/>
    </xf>
    <xf numFmtId="0" fontId="7" fillId="3" borderId="22" xfId="0" applyFont="1" applyFill="1" applyBorder="1" applyAlignment="1">
      <alignment vertical="center"/>
    </xf>
    <xf numFmtId="0" fontId="2" fillId="4" borderId="1"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2" fillId="4" borderId="2" xfId="0" applyNumberFormat="1" applyFont="1" applyFill="1" applyBorder="1" applyAlignment="1" applyProtection="1">
      <alignment horizontal="center" vertical="center" wrapText="1"/>
    </xf>
    <xf numFmtId="0" fontId="3" fillId="4" borderId="1" xfId="0" applyNumberFormat="1" applyFont="1" applyFill="1" applyBorder="1" applyAlignment="1" applyProtection="1">
      <alignment horizontal="center" vertical="center"/>
    </xf>
    <xf numFmtId="0" fontId="2" fillId="4" borderId="6" xfId="0"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xf>
    <xf numFmtId="0" fontId="3" fillId="0" borderId="3" xfId="0" applyFont="1" applyBorder="1"/>
    <xf numFmtId="0" fontId="3" fillId="0" borderId="0" xfId="0" applyFont="1" applyBorder="1"/>
    <xf numFmtId="0" fontId="14" fillId="3" borderId="18" xfId="0" applyFont="1" applyFill="1" applyBorder="1" applyAlignment="1">
      <alignment horizontal="left" vertical="center"/>
    </xf>
    <xf numFmtId="0" fontId="14" fillId="3" borderId="19" xfId="0" applyFont="1" applyFill="1" applyBorder="1" applyAlignment="1">
      <alignment horizontal="left" vertical="center"/>
    </xf>
    <xf numFmtId="0" fontId="14" fillId="3" borderId="27" xfId="0" applyFont="1" applyFill="1" applyBorder="1" applyAlignment="1">
      <alignment horizontal="left" vertical="center"/>
    </xf>
    <xf numFmtId="0" fontId="7" fillId="0" borderId="19" xfId="0" applyFont="1" applyBorder="1" applyAlignment="1">
      <alignment horizontal="left" vertical="center"/>
    </xf>
    <xf numFmtId="0" fontId="7" fillId="3" borderId="0" xfId="0" applyFont="1" applyFill="1" applyAlignment="1">
      <alignment vertical="center"/>
    </xf>
    <xf numFmtId="0" fontId="18" fillId="3" borderId="0" xfId="0" applyFont="1" applyFill="1" applyAlignment="1">
      <alignment horizontal="left" vertical="center"/>
    </xf>
    <xf numFmtId="0" fontId="5" fillId="3" borderId="0" xfId="0" applyFont="1" applyFill="1" applyAlignment="1">
      <alignment vertical="center"/>
    </xf>
    <xf numFmtId="0" fontId="8" fillId="3" borderId="0" xfId="0" applyFont="1" applyFill="1" applyAlignment="1">
      <alignment vertical="center"/>
    </xf>
    <xf numFmtId="14" fontId="7" fillId="3" borderId="0" xfId="0" applyNumberFormat="1" applyFont="1" applyFill="1" applyBorder="1" applyAlignment="1">
      <alignment vertical="center"/>
    </xf>
    <xf numFmtId="49" fontId="8" fillId="3" borderId="0" xfId="0" applyNumberFormat="1" applyFont="1" applyFill="1" applyAlignment="1">
      <alignment horizontal="left" vertical="center"/>
    </xf>
    <xf numFmtId="0" fontId="15" fillId="3" borderId="0" xfId="0" applyFont="1" applyFill="1" applyAlignment="1">
      <alignment horizontal="right" vertical="center"/>
    </xf>
    <xf numFmtId="0" fontId="7" fillId="3" borderId="0" xfId="0" applyFont="1" applyFill="1" applyAlignment="1">
      <alignment horizontal="left" vertical="center"/>
    </xf>
    <xf numFmtId="0" fontId="7" fillId="3" borderId="19" xfId="0" applyFont="1" applyFill="1" applyBorder="1" applyAlignment="1">
      <alignment vertical="center"/>
    </xf>
    <xf numFmtId="0" fontId="7" fillId="3" borderId="9" xfId="0" applyFont="1" applyFill="1" applyBorder="1" applyAlignment="1">
      <alignment vertical="center"/>
    </xf>
    <xf numFmtId="0" fontId="7" fillId="3" borderId="0" xfId="0" applyFont="1" applyFill="1" applyAlignment="1" applyProtection="1">
      <alignment vertical="center"/>
    </xf>
    <xf numFmtId="0" fontId="15" fillId="3" borderId="28" xfId="0" applyFont="1" applyFill="1" applyBorder="1" applyAlignment="1" applyProtection="1"/>
    <xf numFmtId="0" fontId="15" fillId="3" borderId="29" xfId="0" applyFont="1" applyFill="1" applyBorder="1" applyAlignment="1" applyProtection="1"/>
    <xf numFmtId="0" fontId="22" fillId="3" borderId="28" xfId="0" applyFont="1" applyFill="1" applyBorder="1" applyAlignment="1" applyProtection="1"/>
    <xf numFmtId="0" fontId="15" fillId="3" borderId="22" xfId="0" applyFont="1" applyFill="1" applyBorder="1" applyAlignment="1" applyProtection="1"/>
    <xf numFmtId="0" fontId="15" fillId="3" borderId="0" xfId="0" applyFont="1" applyFill="1" applyAlignment="1">
      <alignment horizontal="left"/>
    </xf>
    <xf numFmtId="0" fontId="8" fillId="3" borderId="28" xfId="0" applyFont="1" applyFill="1" applyBorder="1" applyAlignment="1" applyProtection="1"/>
    <xf numFmtId="0" fontId="23" fillId="3" borderId="0" xfId="0" applyFont="1" applyFill="1" applyAlignment="1">
      <alignment vertical="center"/>
    </xf>
    <xf numFmtId="0" fontId="16" fillId="3" borderId="0" xfId="0" applyFont="1" applyFill="1" applyAlignment="1">
      <alignment vertical="center"/>
    </xf>
    <xf numFmtId="0" fontId="16" fillId="0" borderId="0" xfId="0" applyFont="1" applyAlignment="1">
      <alignment vertical="center"/>
    </xf>
    <xf numFmtId="0" fontId="7" fillId="3" borderId="26" xfId="0" applyFont="1" applyFill="1" applyBorder="1" applyAlignment="1">
      <alignment vertical="center"/>
    </xf>
    <xf numFmtId="0" fontId="14" fillId="3" borderId="18" xfId="0" applyFont="1" applyFill="1" applyBorder="1" applyAlignment="1">
      <alignment vertical="center"/>
    </xf>
    <xf numFmtId="0" fontId="14" fillId="3" borderId="19" xfId="0" applyFont="1" applyFill="1" applyBorder="1" applyAlignment="1">
      <alignment vertical="center"/>
    </xf>
    <xf numFmtId="0" fontId="24" fillId="3" borderId="0" xfId="0" applyFont="1" applyFill="1" applyAlignment="1">
      <alignment vertical="center"/>
    </xf>
    <xf numFmtId="14" fontId="7" fillId="3" borderId="0" xfId="0" applyNumberFormat="1" applyFont="1" applyFill="1" applyBorder="1" applyAlignment="1" applyProtection="1">
      <alignment horizontal="left" vertical="center"/>
      <protection locked="0"/>
    </xf>
    <xf numFmtId="0" fontId="7" fillId="3" borderId="0"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8" fillId="3" borderId="28" xfId="0" applyFont="1" applyFill="1" applyBorder="1" applyAlignment="1" applyProtection="1">
      <alignment horizontal="left" vertical="center"/>
    </xf>
    <xf numFmtId="0" fontId="8" fillId="3" borderId="29" xfId="0" applyFont="1" applyFill="1" applyBorder="1" applyAlignment="1" applyProtection="1">
      <alignment horizontal="left" vertical="center"/>
    </xf>
    <xf numFmtId="0" fontId="7" fillId="3" borderId="25" xfId="0" applyFont="1" applyFill="1" applyBorder="1" applyAlignment="1" applyProtection="1">
      <alignment horizontal="center" vertical="center"/>
      <protection locked="0"/>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22" xfId="0" applyFont="1" applyFill="1" applyBorder="1" applyAlignment="1">
      <alignment horizontal="left" vertical="center"/>
    </xf>
    <xf numFmtId="0" fontId="16" fillId="3" borderId="22" xfId="0" applyFont="1" applyFill="1" applyBorder="1" applyAlignment="1" applyProtection="1">
      <alignment horizontal="left" vertical="center"/>
      <protection locked="0"/>
    </xf>
    <xf numFmtId="0" fontId="14" fillId="3" borderId="17" xfId="0" applyFont="1" applyFill="1" applyBorder="1" applyAlignment="1">
      <alignment horizontal="left" vertical="center"/>
    </xf>
    <xf numFmtId="0" fontId="14" fillId="3" borderId="0" xfId="0" applyFont="1" applyFill="1" applyBorder="1" applyAlignment="1">
      <alignment horizontal="left" vertical="center"/>
    </xf>
    <xf numFmtId="0" fontId="16" fillId="3" borderId="19"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16" fillId="3" borderId="0" xfId="0" applyFont="1" applyFill="1" applyBorder="1" applyAlignment="1" applyProtection="1">
      <alignment horizontal="left" vertical="center"/>
      <protection locked="0"/>
    </xf>
    <xf numFmtId="0" fontId="19" fillId="3" borderId="27" xfId="0" applyFont="1" applyFill="1" applyBorder="1" applyAlignment="1">
      <alignment horizontal="center" vertical="center"/>
    </xf>
    <xf numFmtId="0" fontId="19" fillId="3" borderId="28" xfId="0" applyFont="1" applyFill="1" applyBorder="1" applyAlignment="1">
      <alignment horizontal="center" vertical="center"/>
    </xf>
    <xf numFmtId="0" fontId="6" fillId="3" borderId="22" xfId="0" applyFont="1" applyFill="1" applyBorder="1" applyAlignment="1">
      <alignment horizontal="right" vertical="center"/>
    </xf>
    <xf numFmtId="49" fontId="5" fillId="3" borderId="22" xfId="0" applyNumberFormat="1" applyFont="1" applyFill="1" applyBorder="1" applyAlignment="1" applyProtection="1">
      <alignment horizontal="left" vertical="center"/>
      <protection locked="0"/>
    </xf>
    <xf numFmtId="14" fontId="7" fillId="3" borderId="0" xfId="0" applyNumberFormat="1" applyFont="1" applyFill="1" applyBorder="1" applyAlignment="1" applyProtection="1">
      <alignment horizontal="left" vertical="center"/>
      <protection locked="0"/>
    </xf>
    <xf numFmtId="0" fontId="6" fillId="3" borderId="0" xfId="0" applyFont="1" applyFill="1" applyAlignment="1">
      <alignment horizontal="justify" vertical="top" wrapText="1"/>
    </xf>
    <xf numFmtId="0" fontId="7" fillId="3" borderId="22" xfId="0" applyFont="1" applyFill="1" applyBorder="1" applyAlignment="1" applyProtection="1">
      <alignment horizontal="left" vertical="center" wrapText="1"/>
      <protection locked="0"/>
    </xf>
    <xf numFmtId="0" fontId="7" fillId="3" borderId="26" xfId="0" applyFont="1" applyFill="1" applyBorder="1" applyAlignment="1" applyProtection="1">
      <alignment horizontal="left" vertical="center" wrapText="1"/>
      <protection locked="0"/>
    </xf>
    <xf numFmtId="0" fontId="7" fillId="3" borderId="22" xfId="0" applyFont="1" applyFill="1" applyBorder="1" applyAlignment="1" applyProtection="1">
      <alignment horizontal="center" vertical="center"/>
      <protection locked="0"/>
    </xf>
    <xf numFmtId="0" fontId="14" fillId="3" borderId="24" xfId="0" applyFont="1" applyFill="1" applyBorder="1" applyAlignment="1">
      <alignment horizontal="center" vertical="center"/>
    </xf>
    <xf numFmtId="0" fontId="7" fillId="3" borderId="0" xfId="0" applyFont="1" applyFill="1" applyBorder="1" applyAlignment="1" applyProtection="1">
      <alignment horizontal="center" vertical="center"/>
      <protection locked="0"/>
    </xf>
    <xf numFmtId="0" fontId="7" fillId="3" borderId="0" xfId="0" applyFont="1" applyFill="1" applyBorder="1" applyAlignment="1" applyProtection="1">
      <alignment horizontal="left" vertical="center"/>
      <protection locked="0"/>
    </xf>
    <xf numFmtId="1" fontId="16" fillId="0" borderId="13" xfId="0" applyNumberFormat="1" applyFont="1" applyBorder="1" applyAlignment="1" applyProtection="1">
      <alignment horizontal="left" vertical="center" wrapText="1"/>
      <protection locked="0"/>
    </xf>
    <xf numFmtId="49" fontId="16" fillId="0" borderId="13" xfId="0" applyNumberFormat="1" applyFont="1" applyBorder="1" applyAlignment="1" applyProtection="1">
      <alignment horizontal="left" vertical="center" wrapText="1"/>
      <protection locked="0"/>
    </xf>
    <xf numFmtId="0" fontId="13" fillId="3" borderId="13" xfId="0" applyFont="1" applyFill="1" applyBorder="1" applyAlignment="1">
      <alignment horizontal="left"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6" fillId="3" borderId="19" xfId="0" applyFont="1" applyFill="1" applyBorder="1" applyAlignment="1" applyProtection="1">
      <alignment horizontal="center" vertical="center" wrapText="1"/>
      <protection locked="0"/>
    </xf>
    <xf numFmtId="0" fontId="16" fillId="3" borderId="20" xfId="0" applyFont="1" applyFill="1" applyBorder="1" applyAlignment="1" applyProtection="1">
      <alignment horizontal="left" vertical="center"/>
      <protection locked="0"/>
    </xf>
    <xf numFmtId="0" fontId="16" fillId="3" borderId="20" xfId="0" applyFont="1" applyFill="1" applyBorder="1" applyAlignment="1" applyProtection="1">
      <alignment horizontal="center" vertical="center" wrapText="1"/>
      <protection locked="0"/>
    </xf>
    <xf numFmtId="4" fontId="20" fillId="3" borderId="19" xfId="0" applyNumberFormat="1" applyFont="1" applyFill="1" applyBorder="1" applyAlignment="1">
      <alignment horizontal="left" vertical="center" shrinkToFit="1"/>
    </xf>
    <xf numFmtId="4" fontId="20" fillId="3" borderId="20" xfId="0" applyNumberFormat="1" applyFont="1" applyFill="1" applyBorder="1" applyAlignment="1">
      <alignment horizontal="left" vertical="center" shrinkToFit="1"/>
    </xf>
    <xf numFmtId="0" fontId="15" fillId="3" borderId="22" xfId="0" applyFont="1" applyFill="1" applyBorder="1" applyAlignment="1">
      <alignment horizontal="center" vertical="center" wrapText="1"/>
    </xf>
    <xf numFmtId="0" fontId="15" fillId="3" borderId="26" xfId="0" applyFont="1" applyFill="1" applyBorder="1" applyAlignment="1">
      <alignment horizontal="center" vertical="center" wrapText="1"/>
    </xf>
    <xf numFmtId="2" fontId="7" fillId="0" borderId="19" xfId="0" applyNumberFormat="1" applyFont="1" applyFill="1" applyBorder="1" applyAlignment="1" applyProtection="1">
      <alignment horizontal="center" vertical="center"/>
      <protection locked="0"/>
    </xf>
    <xf numFmtId="0" fontId="14" fillId="3" borderId="27" xfId="0" applyFont="1" applyFill="1" applyBorder="1" applyAlignment="1">
      <alignment horizontal="left" vertical="center"/>
    </xf>
    <xf numFmtId="0" fontId="14" fillId="3" borderId="28" xfId="0" applyFont="1" applyFill="1" applyBorder="1" applyAlignment="1">
      <alignment horizontal="left" vertical="center"/>
    </xf>
    <xf numFmtId="3" fontId="7" fillId="3" borderId="19" xfId="0" applyNumberFormat="1" applyFont="1" applyFill="1" applyBorder="1" applyAlignment="1" applyProtection="1">
      <alignment horizontal="right" vertical="center"/>
      <protection locked="0"/>
    </xf>
    <xf numFmtId="0" fontId="14" fillId="3" borderId="18" xfId="0" applyFont="1" applyFill="1" applyBorder="1" applyAlignment="1">
      <alignment horizontal="left" vertical="center"/>
    </xf>
    <xf numFmtId="0" fontId="14" fillId="3" borderId="19" xfId="0" applyFont="1" applyFill="1" applyBorder="1" applyAlignment="1">
      <alignment horizontal="left" vertical="center"/>
    </xf>
    <xf numFmtId="0" fontId="8" fillId="3" borderId="19"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21" fillId="3" borderId="10" xfId="0" applyFont="1" applyFill="1" applyBorder="1" applyAlignment="1" applyProtection="1">
      <alignment horizontal="left" vertical="center"/>
      <protection locked="0"/>
    </xf>
    <xf numFmtId="0" fontId="14" fillId="3" borderId="9"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8" xfId="0" applyFont="1" applyFill="1" applyBorder="1" applyAlignment="1">
      <alignment horizontal="left" vertical="center"/>
    </xf>
    <xf numFmtId="0" fontId="14" fillId="3" borderId="6" xfId="0" applyFont="1" applyFill="1" applyBorder="1" applyAlignment="1">
      <alignment horizontal="left" vertical="center"/>
    </xf>
    <xf numFmtId="0" fontId="7" fillId="3" borderId="6" xfId="0" applyFont="1" applyFill="1" applyBorder="1" applyAlignment="1" applyProtection="1">
      <alignment horizontal="left" vertical="center"/>
      <protection locked="0"/>
    </xf>
    <xf numFmtId="49" fontId="16" fillId="3" borderId="13" xfId="0" applyNumberFormat="1" applyFont="1" applyFill="1" applyBorder="1" applyAlignment="1" applyProtection="1">
      <alignment horizontal="left" wrapText="1" indent="2"/>
      <protection locked="0"/>
    </xf>
    <xf numFmtId="49" fontId="16" fillId="3" borderId="24" xfId="0" applyNumberFormat="1" applyFont="1" applyFill="1" applyBorder="1" applyAlignment="1" applyProtection="1">
      <alignment horizontal="left" wrapText="1" indent="2"/>
      <protection locked="0"/>
    </xf>
    <xf numFmtId="49" fontId="16" fillId="3" borderId="25" xfId="0" applyNumberFormat="1" applyFont="1" applyFill="1" applyBorder="1" applyAlignment="1" applyProtection="1">
      <alignment horizontal="left" wrapText="1" indent="2"/>
      <protection locked="0"/>
    </xf>
    <xf numFmtId="0" fontId="8" fillId="3" borderId="10" xfId="0" applyFont="1" applyFill="1" applyBorder="1" applyAlignment="1" applyProtection="1">
      <alignment horizontal="left" vertical="center"/>
    </xf>
    <xf numFmtId="0" fontId="7" fillId="3" borderId="10" xfId="0" applyFont="1" applyFill="1" applyBorder="1" applyAlignment="1" applyProtection="1">
      <alignment horizontal="left" vertical="center"/>
      <protection locked="0"/>
    </xf>
    <xf numFmtId="4" fontId="7" fillId="3" borderId="10" xfId="0" applyNumberFormat="1" applyFont="1" applyFill="1" applyBorder="1" applyAlignment="1" applyProtection="1">
      <alignment horizontal="center" vertical="center"/>
      <protection locked="0"/>
    </xf>
    <xf numFmtId="0" fontId="13" fillId="3" borderId="10" xfId="0" applyFont="1" applyFill="1" applyBorder="1" applyAlignment="1">
      <alignment horizontal="right" vertical="center"/>
    </xf>
    <xf numFmtId="0" fontId="14" fillId="4" borderId="13" xfId="0" applyFont="1" applyFill="1" applyBorder="1" applyAlignment="1" applyProtection="1">
      <alignment horizontal="center" wrapText="1"/>
    </xf>
    <xf numFmtId="0" fontId="14" fillId="4" borderId="27" xfId="0" applyFont="1" applyFill="1" applyBorder="1" applyAlignment="1" applyProtection="1">
      <alignment horizontal="center" wrapText="1"/>
    </xf>
    <xf numFmtId="0" fontId="14" fillId="4" borderId="29" xfId="0" applyFont="1" applyFill="1" applyBorder="1" applyAlignment="1" applyProtection="1">
      <alignment horizontal="center" wrapText="1"/>
    </xf>
    <xf numFmtId="0" fontId="15" fillId="3" borderId="30"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4" fillId="4" borderId="29" xfId="0" applyFont="1" applyFill="1" applyBorder="1" applyAlignment="1" applyProtection="1">
      <alignment horizontal="center"/>
    </xf>
    <xf numFmtId="0" fontId="14" fillId="4" borderId="13" xfId="0" applyFont="1" applyFill="1" applyBorder="1" applyAlignment="1" applyProtection="1">
      <alignment horizontal="center"/>
    </xf>
    <xf numFmtId="0" fontId="7" fillId="3" borderId="33" xfId="0" applyFont="1" applyFill="1" applyBorder="1" applyAlignment="1" applyProtection="1">
      <alignment horizontal="center" vertical="center"/>
      <protection locked="0"/>
    </xf>
    <xf numFmtId="0" fontId="7" fillId="3" borderId="32" xfId="0" applyFont="1" applyFill="1" applyBorder="1" applyAlignment="1" applyProtection="1">
      <alignment horizontal="center" vertical="center"/>
      <protection locked="0"/>
    </xf>
    <xf numFmtId="0" fontId="15" fillId="3" borderId="27" xfId="0" applyFont="1" applyFill="1" applyBorder="1" applyAlignment="1" applyProtection="1">
      <alignment horizontal="center" vertical="center" wrapText="1"/>
    </xf>
    <xf numFmtId="0" fontId="15" fillId="3" borderId="29" xfId="0" applyFont="1" applyFill="1" applyBorder="1" applyAlignment="1" applyProtection="1">
      <alignment horizontal="center" vertical="center" wrapText="1"/>
    </xf>
    <xf numFmtId="0" fontId="15" fillId="3" borderId="19" xfId="0" applyFont="1" applyFill="1" applyBorder="1" applyAlignment="1" applyProtection="1">
      <alignment horizontal="left"/>
    </xf>
    <xf numFmtId="0" fontId="15" fillId="3" borderId="20" xfId="0" applyFont="1" applyFill="1" applyBorder="1" applyAlignment="1" applyProtection="1">
      <alignment horizontal="left"/>
    </xf>
    <xf numFmtId="0" fontId="15" fillId="3" borderId="22" xfId="0" applyFont="1" applyFill="1" applyBorder="1" applyAlignment="1" applyProtection="1">
      <alignment horizontal="left"/>
    </xf>
    <xf numFmtId="0" fontId="15" fillId="3" borderId="26" xfId="0" applyFont="1" applyFill="1" applyBorder="1" applyAlignment="1" applyProtection="1">
      <alignment horizontal="left"/>
    </xf>
    <xf numFmtId="0" fontId="17" fillId="3" borderId="0" xfId="0" applyFont="1" applyFill="1" applyAlignment="1" applyProtection="1">
      <alignment horizontal="left" vertical="center"/>
      <protection locked="0"/>
    </xf>
    <xf numFmtId="0" fontId="26" fillId="3" borderId="0" xfId="0" applyFont="1" applyFill="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118159</xdr:colOff>
      <xdr:row>55</xdr:row>
      <xdr:rowOff>5174</xdr:rowOff>
    </xdr:from>
    <xdr:to>
      <xdr:col>37</xdr:col>
      <xdr:colOff>93311</xdr:colOff>
      <xdr:row>61</xdr:row>
      <xdr:rowOff>135242</xdr:rowOff>
    </xdr:to>
    <xdr:pic>
      <xdr:nvPicPr>
        <xdr:cNvPr id="3" name="Imagen 2" descr="C:\Users\flopez\Pictures\OIC.png"/>
        <xdr:cNvPicPr/>
      </xdr:nvPicPr>
      <xdr:blipFill rotWithShape="1">
        <a:blip xmlns:r="http://schemas.openxmlformats.org/officeDocument/2006/relationships" r:embed="rId1" cstate="print">
          <a:lum bright="70000" contrast="-70000"/>
          <a:extLst>
            <a:ext uri="{28A0092B-C50C-407E-A947-70E740481C1C}">
              <a14:useLocalDpi xmlns:a14="http://schemas.microsoft.com/office/drawing/2010/main" val="0"/>
            </a:ext>
          </a:extLst>
        </a:blip>
        <a:srcRect l="1" r="62191"/>
        <a:stretch/>
      </xdr:blipFill>
      <xdr:spPr bwMode="auto">
        <a:xfrm>
          <a:off x="4903071" y="8588880"/>
          <a:ext cx="1230211" cy="1194627"/>
        </a:xfrm>
        <a:prstGeom prst="rect">
          <a:avLst/>
        </a:prstGeom>
        <a:noFill/>
        <a:ln>
          <a:noFill/>
        </a:ln>
      </xdr:spPr>
    </xdr:pic>
    <xdr:clientData/>
  </xdr:twoCellAnchor>
  <xdr:twoCellAnchor editAs="oneCell">
    <xdr:from>
      <xdr:col>28</xdr:col>
      <xdr:colOff>135091</xdr:colOff>
      <xdr:row>0</xdr:row>
      <xdr:rowOff>0</xdr:rowOff>
    </xdr:from>
    <xdr:to>
      <xdr:col>40</xdr:col>
      <xdr:colOff>34373</xdr:colOff>
      <xdr:row>4</xdr:row>
      <xdr:rowOff>66260</xdr:rowOff>
    </xdr:to>
    <xdr:pic>
      <xdr:nvPicPr>
        <xdr:cNvPr id="2" name="Imagen 1"/>
        <xdr:cNvPicPr>
          <a:picLocks noChangeAspect="1"/>
        </xdr:cNvPicPr>
      </xdr:nvPicPr>
      <xdr:blipFill>
        <a:blip xmlns:r="http://schemas.openxmlformats.org/officeDocument/2006/relationships" r:embed="rId2"/>
        <a:stretch>
          <a:fillRect/>
        </a:stretch>
      </xdr:blipFill>
      <xdr:spPr>
        <a:xfrm>
          <a:off x="4615125" y="0"/>
          <a:ext cx="1712317" cy="6706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B66"/>
  <sheetViews>
    <sheetView showGridLines="0" showRowColHeaders="0" tabSelected="1" zoomScale="115" zoomScaleNormal="115" zoomScaleSheetLayoutView="85" workbookViewId="0">
      <selection activeCell="L5" sqref="L5:P5"/>
    </sheetView>
  </sheetViews>
  <sheetFormatPr baseColWidth="10" defaultColWidth="0" defaultRowHeight="12" zeroHeight="1" x14ac:dyDescent="0.25"/>
  <cols>
    <col min="1" max="1" width="7.28515625" style="30" customWidth="1"/>
    <col min="2" max="2" width="1" style="30" customWidth="1"/>
    <col min="3" max="42" width="2.28515625" style="30" customWidth="1"/>
    <col min="43" max="43" width="0.5703125" style="30" customWidth="1"/>
    <col min="44" max="52" width="2.28515625" style="30" hidden="1" customWidth="1"/>
    <col min="53" max="16384" width="11.42578125" style="30" hidden="1"/>
  </cols>
  <sheetData>
    <row r="1" spans="2:43" x14ac:dyDescent="0.25">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row>
    <row r="2" spans="2:43" x14ac:dyDescent="0.2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row>
    <row r="3" spans="2:43" x14ac:dyDescent="0.25">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row>
    <row r="4" spans="2:43" x14ac:dyDescent="0.25">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row>
    <row r="5" spans="2:43" ht="12.75" x14ac:dyDescent="0.25">
      <c r="B5" s="66"/>
      <c r="C5" s="67" t="s">
        <v>49</v>
      </c>
      <c r="D5" s="68"/>
      <c r="E5" s="66"/>
      <c r="F5" s="117"/>
      <c r="G5" s="117"/>
      <c r="H5" s="117"/>
      <c r="I5" s="117"/>
      <c r="J5" s="117"/>
      <c r="K5" s="69" t="s">
        <v>50</v>
      </c>
      <c r="L5" s="111">
        <f ca="1">TODAY()</f>
        <v>44127</v>
      </c>
      <c r="M5" s="111"/>
      <c r="N5" s="111"/>
      <c r="O5" s="111"/>
      <c r="P5" s="111"/>
      <c r="Q5" s="66"/>
      <c r="R5" s="70"/>
      <c r="S5" s="70"/>
      <c r="T5" s="66"/>
      <c r="U5" s="66"/>
      <c r="V5" s="66"/>
      <c r="W5" s="66"/>
      <c r="X5" s="66"/>
      <c r="Y5" s="66"/>
      <c r="Z5" s="66"/>
      <c r="AA5" s="66"/>
      <c r="AB5" s="66"/>
      <c r="AC5" s="66"/>
      <c r="AD5" s="66"/>
      <c r="AE5" s="66"/>
      <c r="AF5" s="66"/>
      <c r="AG5" s="66"/>
      <c r="AH5" s="66"/>
      <c r="AI5" s="66"/>
      <c r="AJ5" s="66"/>
      <c r="AK5" s="66"/>
      <c r="AL5" s="66"/>
      <c r="AM5" s="66"/>
      <c r="AN5" s="66"/>
      <c r="AO5" s="66"/>
      <c r="AP5" s="66"/>
      <c r="AQ5" s="66"/>
    </row>
    <row r="6" spans="2:43" ht="12.75" x14ac:dyDescent="0.25">
      <c r="B6" s="66"/>
      <c r="C6" s="67"/>
      <c r="D6" s="68"/>
      <c r="E6" s="66"/>
      <c r="F6" s="91"/>
      <c r="G6" s="91"/>
      <c r="H6" s="91"/>
      <c r="I6" s="91"/>
      <c r="J6" s="91"/>
      <c r="K6" s="69"/>
      <c r="L6" s="90"/>
      <c r="M6" s="90"/>
      <c r="N6" s="90"/>
      <c r="O6" s="90"/>
      <c r="P6" s="90"/>
      <c r="Q6" s="66"/>
      <c r="R6" s="70"/>
      <c r="S6" s="70"/>
      <c r="T6" s="66"/>
      <c r="U6" s="66"/>
      <c r="V6" s="66"/>
      <c r="W6" s="66"/>
      <c r="X6" s="66"/>
      <c r="Y6" s="66"/>
      <c r="Z6" s="66"/>
      <c r="AA6" s="66"/>
      <c r="AB6" s="66"/>
      <c r="AC6" s="66"/>
      <c r="AD6" s="66"/>
      <c r="AE6" s="66"/>
      <c r="AF6" s="66"/>
      <c r="AG6" s="66"/>
      <c r="AH6" s="66"/>
      <c r="AI6" s="66"/>
      <c r="AJ6" s="66"/>
      <c r="AK6" s="66"/>
      <c r="AL6" s="66"/>
      <c r="AM6" s="66"/>
      <c r="AN6" s="66"/>
      <c r="AO6" s="66"/>
      <c r="AP6" s="66"/>
      <c r="AQ6" s="66"/>
    </row>
    <row r="7" spans="2:43" ht="12.75" x14ac:dyDescent="0.25">
      <c r="B7" s="66"/>
      <c r="C7" s="67"/>
      <c r="D7" s="68"/>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row>
    <row r="8" spans="2:43" ht="12.75" x14ac:dyDescent="0.25">
      <c r="B8" s="66"/>
      <c r="C8" s="67" t="s">
        <v>0</v>
      </c>
      <c r="D8" s="68"/>
      <c r="E8" s="66"/>
      <c r="F8" s="170"/>
      <c r="G8" s="170"/>
      <c r="H8" s="170"/>
      <c r="I8" s="170"/>
      <c r="J8" s="170"/>
      <c r="K8" s="170"/>
      <c r="L8" s="170"/>
      <c r="M8" s="170"/>
      <c r="N8" s="170"/>
      <c r="O8" s="170"/>
      <c r="P8" s="170"/>
      <c r="Q8" s="170"/>
      <c r="R8" s="170"/>
      <c r="S8" s="170"/>
      <c r="T8" s="170"/>
      <c r="U8" s="170"/>
      <c r="V8" s="170"/>
      <c r="W8" s="170"/>
      <c r="X8" s="170"/>
      <c r="Y8" s="66"/>
      <c r="Z8" s="66"/>
      <c r="AA8" s="66"/>
      <c r="AB8" s="66"/>
      <c r="AC8" s="66"/>
      <c r="AD8" s="66"/>
      <c r="AE8" s="66"/>
      <c r="AF8" s="66"/>
      <c r="AG8" s="66"/>
      <c r="AH8" s="66"/>
      <c r="AI8" s="66"/>
      <c r="AJ8" s="66"/>
      <c r="AK8" s="66"/>
      <c r="AL8" s="66"/>
      <c r="AM8" s="66"/>
      <c r="AN8" s="66"/>
      <c r="AO8" s="66"/>
      <c r="AP8" s="66"/>
      <c r="AQ8" s="66"/>
    </row>
    <row r="9" spans="2:43" ht="12.75" x14ac:dyDescent="0.25">
      <c r="B9" s="66"/>
      <c r="C9" s="67" t="s">
        <v>1</v>
      </c>
      <c r="D9" s="68"/>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row>
    <row r="10" spans="2:43" ht="12.75" x14ac:dyDescent="0.25">
      <c r="B10" s="66"/>
      <c r="C10" s="67" t="s">
        <v>52</v>
      </c>
      <c r="D10" s="68"/>
      <c r="E10" s="66"/>
      <c r="F10" s="118"/>
      <c r="G10" s="118"/>
      <c r="H10" s="118"/>
      <c r="I10" s="118"/>
      <c r="J10" s="118"/>
      <c r="K10" s="71" t="s">
        <v>51</v>
      </c>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row>
    <row r="11" spans="2:43" ht="12.75" x14ac:dyDescent="0.25">
      <c r="B11" s="66"/>
      <c r="C11" s="67" t="s">
        <v>2</v>
      </c>
      <c r="D11" s="68"/>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row>
    <row r="12" spans="2:43" ht="12.75" x14ac:dyDescent="0.25">
      <c r="B12" s="66"/>
      <c r="C12" s="67"/>
      <c r="D12" s="68"/>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row>
    <row r="13" spans="2:43" ht="12.75" x14ac:dyDescent="0.25">
      <c r="B13" s="66"/>
      <c r="C13" s="67"/>
      <c r="D13" s="68"/>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row>
    <row r="14" spans="2:43" x14ac:dyDescent="0.25">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row>
    <row r="15" spans="2:43" x14ac:dyDescent="0.25">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row>
    <row r="16" spans="2:43" ht="12" customHeight="1" x14ac:dyDescent="0.25">
      <c r="B16" s="66"/>
      <c r="C16" s="171" t="s">
        <v>47</v>
      </c>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66"/>
    </row>
    <row r="17" spans="2:54" ht="12" customHeight="1" x14ac:dyDescent="0.25">
      <c r="B17" s="66"/>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66"/>
      <c r="AJ17" s="66"/>
      <c r="AK17" s="66"/>
      <c r="AL17" s="66"/>
      <c r="AM17" s="66"/>
      <c r="AN17" s="66"/>
      <c r="AO17" s="66"/>
      <c r="AP17" s="66"/>
      <c r="AQ17" s="66"/>
    </row>
    <row r="18" spans="2:54" ht="12" customHeight="1" x14ac:dyDescent="0.25">
      <c r="B18" s="66"/>
      <c r="C18" s="69" t="s">
        <v>48</v>
      </c>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row>
    <row r="19" spans="2:54" s="66" customFormat="1" ht="12" customHeight="1" x14ac:dyDescent="0.25"/>
    <row r="20" spans="2:54" s="66" customFormat="1" ht="12" customHeight="1" x14ac:dyDescent="0.25">
      <c r="C20" s="112" t="s">
        <v>731</v>
      </c>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row>
    <row r="21" spans="2:54" s="66" customFormat="1" ht="12" customHeight="1" x14ac:dyDescent="0.25">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row>
    <row r="22" spans="2:54" s="66" customFormat="1" ht="12" customHeight="1" x14ac:dyDescent="0.25">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S22" s="83"/>
      <c r="AT22" s="83"/>
      <c r="AU22" s="83"/>
      <c r="AV22" s="83"/>
      <c r="AW22" s="83"/>
      <c r="AX22" s="83"/>
      <c r="AY22" s="83"/>
      <c r="AZ22" s="83"/>
      <c r="BA22" s="83"/>
    </row>
    <row r="23" spans="2:54" s="66" customFormat="1" ht="6" customHeight="1" x14ac:dyDescent="0.25">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S23" s="83"/>
      <c r="AT23" s="83"/>
      <c r="AU23" s="83"/>
      <c r="AV23" s="83"/>
      <c r="AW23" s="83"/>
      <c r="AX23" s="83"/>
      <c r="AY23" s="83"/>
      <c r="AZ23" s="83"/>
      <c r="BA23" s="83"/>
    </row>
    <row r="24" spans="2:54" s="66" customFormat="1" ht="15" customHeight="1" x14ac:dyDescent="0.25">
      <c r="C24" s="35"/>
      <c r="D24" s="122" t="s">
        <v>53</v>
      </c>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4"/>
      <c r="AR24" s="83"/>
      <c r="AS24" s="83"/>
      <c r="AT24" s="83"/>
      <c r="AU24" s="83"/>
      <c r="AV24" s="83"/>
      <c r="AW24" s="83"/>
      <c r="AX24" s="83"/>
      <c r="AY24" s="83"/>
      <c r="AZ24" s="83"/>
      <c r="BA24" s="83"/>
    </row>
    <row r="25" spans="2:54" s="66" customFormat="1" ht="12" customHeight="1" x14ac:dyDescent="0.25">
      <c r="C25" s="35"/>
      <c r="D25" s="99" t="s">
        <v>396</v>
      </c>
      <c r="E25" s="100"/>
      <c r="F25" s="100"/>
      <c r="G25" s="100"/>
      <c r="H25" s="100"/>
      <c r="I25" s="100"/>
      <c r="J25" s="100"/>
      <c r="K25" s="100"/>
      <c r="L25" s="100"/>
      <c r="M25" s="100"/>
      <c r="N25" s="100"/>
      <c r="O25" s="100"/>
      <c r="P25" s="100"/>
      <c r="Q25" s="100"/>
      <c r="R25" s="100"/>
      <c r="S25" s="101"/>
      <c r="T25" s="101"/>
      <c r="U25" s="101"/>
      <c r="V25" s="101"/>
      <c r="W25" s="101"/>
      <c r="X25" s="101"/>
      <c r="Y25" s="101"/>
      <c r="Z25" s="101"/>
      <c r="AA25" s="101"/>
      <c r="AB25" s="101"/>
      <c r="AC25" s="101"/>
      <c r="AD25" s="101"/>
      <c r="AE25" s="101"/>
      <c r="AF25" s="101"/>
      <c r="AG25" s="44"/>
      <c r="AH25" s="121" t="s">
        <v>56</v>
      </c>
      <c r="AI25" s="121"/>
      <c r="AJ25" s="121"/>
      <c r="AK25" s="121"/>
      <c r="AL25" s="121"/>
      <c r="AM25" s="121"/>
      <c r="AN25" s="119"/>
      <c r="AO25" s="119"/>
      <c r="AP25" s="119"/>
      <c r="AR25" s="84"/>
      <c r="AS25" s="83"/>
      <c r="AT25" s="83"/>
      <c r="AU25" s="83"/>
      <c r="AV25" s="83"/>
      <c r="AW25" s="83"/>
      <c r="AX25" s="83"/>
      <c r="AY25" s="83"/>
      <c r="AZ25" s="83"/>
      <c r="BA25" s="83"/>
      <c r="BB25" s="84"/>
    </row>
    <row r="26" spans="2:54" s="66" customFormat="1" ht="12" customHeight="1" x14ac:dyDescent="0.25">
      <c r="C26" s="35"/>
      <c r="D26" s="45"/>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46"/>
      <c r="AH26" s="121" t="s">
        <v>55</v>
      </c>
      <c r="AI26" s="121"/>
      <c r="AJ26" s="121"/>
      <c r="AK26" s="121"/>
      <c r="AL26" s="121"/>
      <c r="AM26" s="121"/>
      <c r="AN26" s="120"/>
      <c r="AO26" s="120"/>
      <c r="AP26" s="120"/>
      <c r="AR26" s="84"/>
      <c r="AS26" s="83" t="s">
        <v>716</v>
      </c>
      <c r="AT26" s="83" t="str">
        <f>RIGHT(AN26,3)</f>
        <v/>
      </c>
      <c r="AU26" s="83"/>
      <c r="AV26" s="83"/>
      <c r="AW26" s="83"/>
      <c r="AX26" s="83"/>
      <c r="AY26" s="83"/>
      <c r="AZ26" s="83"/>
      <c r="BA26" s="83"/>
      <c r="BB26" s="84"/>
    </row>
    <row r="27" spans="2:54" s="66" customFormat="1" ht="12" customHeight="1" x14ac:dyDescent="0.25">
      <c r="C27" s="35"/>
      <c r="D27" s="102" t="s">
        <v>397</v>
      </c>
      <c r="E27" s="103"/>
      <c r="F27" s="103"/>
      <c r="G27" s="103"/>
      <c r="H27" s="103"/>
      <c r="I27" s="103"/>
      <c r="J27" s="103"/>
      <c r="K27" s="103"/>
      <c r="L27" s="103"/>
      <c r="M27" s="103"/>
      <c r="N27" s="103"/>
      <c r="O27" s="103"/>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47"/>
      <c r="AR27" s="84"/>
      <c r="AS27" s="83" t="s">
        <v>390</v>
      </c>
      <c r="AT27" s="83"/>
      <c r="AU27" s="83"/>
      <c r="AV27" s="83"/>
      <c r="AW27" s="83"/>
      <c r="AX27" s="83"/>
      <c r="AY27" s="83"/>
      <c r="AZ27" s="83"/>
      <c r="BA27" s="83"/>
      <c r="BB27" s="84"/>
    </row>
    <row r="28" spans="2:54" s="66" customFormat="1" ht="12" customHeight="1" x14ac:dyDescent="0.25">
      <c r="C28" s="35"/>
      <c r="D28" s="40"/>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41"/>
      <c r="AR28" s="84"/>
      <c r="AS28" s="83"/>
      <c r="AT28" s="83"/>
      <c r="AU28" s="83"/>
      <c r="AV28" s="83"/>
      <c r="AW28" s="83"/>
      <c r="AX28" s="83"/>
      <c r="AY28" s="83"/>
      <c r="AZ28" s="83"/>
      <c r="BA28" s="83"/>
      <c r="BB28" s="84"/>
    </row>
    <row r="29" spans="2:54" s="66" customFormat="1" ht="12" customHeight="1" x14ac:dyDescent="0.25">
      <c r="C29" s="35"/>
      <c r="D29" s="116" t="s">
        <v>387</v>
      </c>
      <c r="E29" s="116"/>
      <c r="F29" s="116"/>
      <c r="G29" s="116"/>
      <c r="H29" s="116"/>
      <c r="I29" s="116"/>
      <c r="J29" s="116"/>
      <c r="K29" s="116"/>
      <c r="L29" s="116"/>
      <c r="M29" s="116"/>
      <c r="N29" s="116"/>
      <c r="O29" s="116"/>
      <c r="P29" s="116"/>
      <c r="Q29" s="116" t="s">
        <v>388</v>
      </c>
      <c r="R29" s="116"/>
      <c r="S29" s="116"/>
      <c r="T29" s="116"/>
      <c r="U29" s="116"/>
      <c r="V29" s="116"/>
      <c r="W29" s="116"/>
      <c r="X29" s="116"/>
      <c r="Y29" s="116"/>
      <c r="Z29" s="116"/>
      <c r="AA29" s="116"/>
      <c r="AB29" s="116"/>
      <c r="AC29" s="116"/>
      <c r="AD29" s="116" t="s">
        <v>399</v>
      </c>
      <c r="AE29" s="116"/>
      <c r="AF29" s="116"/>
      <c r="AG29" s="116"/>
      <c r="AH29" s="116"/>
      <c r="AI29" s="116"/>
      <c r="AJ29" s="116"/>
      <c r="AK29" s="116"/>
      <c r="AL29" s="116"/>
      <c r="AM29" s="116"/>
      <c r="AN29" s="116"/>
      <c r="AO29" s="116"/>
      <c r="AP29" s="116"/>
      <c r="AR29" s="84"/>
      <c r="AS29" s="83"/>
      <c r="AT29" s="83"/>
      <c r="AU29" s="83"/>
      <c r="AV29" s="83"/>
      <c r="AW29" s="83"/>
      <c r="AX29" s="83"/>
      <c r="AY29" s="83"/>
      <c r="AZ29" s="83"/>
      <c r="BA29" s="83"/>
      <c r="BB29" s="84"/>
    </row>
    <row r="30" spans="2:54" s="66" customFormat="1" ht="12" customHeight="1" x14ac:dyDescent="0.25">
      <c r="C30" s="35"/>
      <c r="D30" s="96"/>
      <c r="E30" s="96"/>
      <c r="F30" s="96"/>
      <c r="G30" s="96"/>
      <c r="H30" s="96"/>
      <c r="I30" s="96"/>
      <c r="J30" s="96"/>
      <c r="K30" s="96"/>
      <c r="L30" s="96"/>
      <c r="M30" s="96"/>
      <c r="N30" s="96"/>
      <c r="O30" s="96"/>
      <c r="P30" s="96"/>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R30" s="84"/>
      <c r="AS30" s="83"/>
      <c r="AT30" s="83"/>
      <c r="AU30" s="83"/>
      <c r="AV30" s="83"/>
      <c r="AW30" s="83"/>
      <c r="AX30" s="83"/>
      <c r="AY30" s="83"/>
      <c r="AZ30" s="83"/>
      <c r="BA30" s="83"/>
      <c r="BB30" s="84"/>
    </row>
    <row r="31" spans="2:54" s="66" customFormat="1" ht="15" customHeight="1" x14ac:dyDescent="0.25">
      <c r="C31" s="35"/>
      <c r="D31" s="99" t="s">
        <v>398</v>
      </c>
      <c r="E31" s="100"/>
      <c r="F31" s="100"/>
      <c r="G31" s="100"/>
      <c r="H31" s="100"/>
      <c r="I31" s="100"/>
      <c r="J31" s="100"/>
      <c r="K31" s="100"/>
      <c r="L31" s="100"/>
      <c r="M31" s="115" t="s">
        <v>683</v>
      </c>
      <c r="N31" s="115"/>
      <c r="O31" s="115"/>
      <c r="P31" s="115"/>
      <c r="Q31" s="115"/>
      <c r="R31" s="115"/>
      <c r="S31" s="115"/>
      <c r="T31" s="115"/>
      <c r="U31" s="50"/>
      <c r="V31" s="107" t="str">
        <f>IF(AS31=0,"",AS31)</f>
        <v/>
      </c>
      <c r="W31" s="108"/>
      <c r="X31" s="108"/>
      <c r="Y31" s="108"/>
      <c r="Z31" s="108"/>
      <c r="AA31" s="108"/>
      <c r="AB31" s="108"/>
      <c r="AC31" s="108"/>
      <c r="AD31" s="108"/>
      <c r="AE31" s="113"/>
      <c r="AF31" s="113"/>
      <c r="AG31" s="113"/>
      <c r="AH31" s="113"/>
      <c r="AI31" s="113"/>
      <c r="AJ31" s="113"/>
      <c r="AK31" s="113"/>
      <c r="AL31" s="113"/>
      <c r="AM31" s="113"/>
      <c r="AN31" s="113"/>
      <c r="AO31" s="113"/>
      <c r="AP31" s="114"/>
      <c r="AR31" s="84"/>
      <c r="AS31" s="83">
        <f>LOOKUP(M31,Lista!M2:N6)</f>
        <v>0</v>
      </c>
      <c r="AT31" s="83"/>
      <c r="AU31" s="83"/>
      <c r="AV31" s="83"/>
      <c r="AW31" s="83"/>
      <c r="AX31" s="83"/>
      <c r="AY31" s="83"/>
      <c r="AZ31" s="83"/>
      <c r="BA31" s="83" t="s">
        <v>389</v>
      </c>
      <c r="BB31" s="84"/>
    </row>
    <row r="32" spans="2:54" s="66" customFormat="1" ht="15" customHeight="1" x14ac:dyDescent="0.25">
      <c r="C32" s="35"/>
      <c r="D32" s="99" t="s">
        <v>718</v>
      </c>
      <c r="E32" s="100"/>
      <c r="F32" s="100"/>
      <c r="G32" s="100"/>
      <c r="H32" s="100"/>
      <c r="I32" s="100"/>
      <c r="J32" s="100"/>
      <c r="K32" s="100"/>
      <c r="L32" s="100"/>
      <c r="M32" s="100"/>
      <c r="N32" s="100"/>
      <c r="O32" s="100"/>
      <c r="P32" s="100"/>
      <c r="Q32" s="109" t="str">
        <f>AS26&amp;AT26&amp;AS27</f>
        <v>01//</v>
      </c>
      <c r="R32" s="109"/>
      <c r="S32" s="109"/>
      <c r="T32" s="109"/>
      <c r="U32" s="109"/>
      <c r="V32" s="109"/>
      <c r="W32" s="109"/>
      <c r="X32" s="110"/>
      <c r="Y32" s="110"/>
      <c r="Z32" s="110"/>
      <c r="AA32" s="86"/>
      <c r="AB32" s="97" t="s">
        <v>391</v>
      </c>
      <c r="AC32" s="98"/>
      <c r="AD32" s="98"/>
      <c r="AE32" s="98"/>
      <c r="AF32" s="98"/>
      <c r="AG32" s="92"/>
      <c r="AH32" s="92"/>
      <c r="AI32" s="92"/>
      <c r="AJ32" s="92"/>
      <c r="AK32" s="92"/>
      <c r="AL32" s="92"/>
      <c r="AM32" s="92"/>
      <c r="AN32" s="92"/>
      <c r="AO32" s="92"/>
      <c r="AP32" s="93"/>
      <c r="AR32" s="84"/>
      <c r="AS32" s="83"/>
      <c r="AT32" s="83"/>
      <c r="AU32" s="83"/>
      <c r="AV32" s="83"/>
      <c r="AW32" s="83"/>
      <c r="AX32" s="83"/>
      <c r="AY32" s="83"/>
      <c r="AZ32" s="83"/>
      <c r="BA32" s="83"/>
      <c r="BB32" s="84"/>
    </row>
    <row r="33" spans="2:54" s="66" customFormat="1" ht="15" customHeight="1" x14ac:dyDescent="0.25">
      <c r="C33" s="35"/>
      <c r="D33" s="87" t="s">
        <v>717</v>
      </c>
      <c r="E33" s="88"/>
      <c r="F33" s="88"/>
      <c r="G33" s="88"/>
      <c r="H33" s="88"/>
      <c r="I33" s="88"/>
      <c r="J33" s="88"/>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26"/>
      <c r="AR33" s="84"/>
      <c r="AS33" s="83"/>
      <c r="AT33" s="83"/>
      <c r="AU33" s="83"/>
      <c r="AV33" s="83"/>
      <c r="AW33" s="83"/>
      <c r="AX33" s="83"/>
      <c r="AY33" s="83"/>
      <c r="AZ33" s="83"/>
      <c r="BA33" s="83"/>
      <c r="BB33" s="84"/>
    </row>
    <row r="34" spans="2:54" s="66" customFormat="1" ht="15" customHeight="1" x14ac:dyDescent="0.25">
      <c r="C34" s="35"/>
      <c r="D34" s="136" t="s">
        <v>400</v>
      </c>
      <c r="E34" s="137"/>
      <c r="F34" s="137"/>
      <c r="G34" s="137"/>
      <c r="H34" s="137"/>
      <c r="I34" s="135"/>
      <c r="J34" s="135"/>
      <c r="K34" s="135"/>
      <c r="L34" s="135"/>
      <c r="M34" s="135"/>
      <c r="N34" s="94" t="s">
        <v>11</v>
      </c>
      <c r="O34" s="95"/>
      <c r="P34" s="133" t="s">
        <v>401</v>
      </c>
      <c r="Q34" s="134"/>
      <c r="R34" s="134"/>
      <c r="S34" s="134"/>
      <c r="T34" s="134"/>
      <c r="U34" s="134"/>
      <c r="V34" s="134"/>
      <c r="W34" s="134"/>
      <c r="X34" s="132">
        <v>6.96</v>
      </c>
      <c r="Y34" s="132"/>
      <c r="Z34" s="138" t="s">
        <v>402</v>
      </c>
      <c r="AA34" s="138"/>
      <c r="AB34" s="138"/>
      <c r="AC34" s="64" t="s">
        <v>688</v>
      </c>
      <c r="AD34" s="63"/>
      <c r="AE34" s="63"/>
      <c r="AF34" s="63"/>
      <c r="AG34" s="63"/>
      <c r="AH34" s="63"/>
      <c r="AI34" s="63"/>
      <c r="AJ34" s="63"/>
      <c r="AK34" s="63"/>
      <c r="AL34" s="63"/>
      <c r="AM34" s="65"/>
      <c r="AN34" s="128">
        <f>((I34/60)*0.2)*X34</f>
        <v>0</v>
      </c>
      <c r="AO34" s="128"/>
      <c r="AP34" s="129"/>
      <c r="AR34" s="84"/>
      <c r="AS34" s="83"/>
      <c r="AT34" s="83"/>
      <c r="AU34" s="83"/>
      <c r="AV34" s="83"/>
      <c r="AW34" s="83"/>
      <c r="AX34" s="83"/>
      <c r="AY34" s="83"/>
      <c r="AZ34" s="83"/>
      <c r="BA34" s="83"/>
      <c r="BB34" s="84"/>
    </row>
    <row r="35" spans="2:54" s="66" customFormat="1" ht="15" customHeight="1" x14ac:dyDescent="0.25">
      <c r="C35" s="35"/>
      <c r="D35" s="133" t="s">
        <v>403</v>
      </c>
      <c r="E35" s="134"/>
      <c r="F35" s="134"/>
      <c r="G35" s="134"/>
      <c r="H35" s="134"/>
      <c r="I35" s="134"/>
      <c r="J35" s="134"/>
      <c r="K35" s="134"/>
      <c r="L35" s="134"/>
      <c r="M35" s="134"/>
      <c r="N35" s="134"/>
      <c r="O35" s="134"/>
      <c r="P35" s="134"/>
      <c r="Q35" s="134"/>
      <c r="R35" s="51"/>
      <c r="S35" s="92"/>
      <c r="T35" s="92"/>
      <c r="U35" s="92"/>
      <c r="V35" s="92"/>
      <c r="W35" s="92"/>
      <c r="X35" s="92"/>
      <c r="Y35" s="92"/>
      <c r="Z35" s="92"/>
      <c r="AA35" s="92"/>
      <c r="AB35" s="92"/>
      <c r="AC35" s="92"/>
      <c r="AD35" s="92"/>
      <c r="AE35" s="51"/>
      <c r="AF35" s="51"/>
      <c r="AG35" s="51"/>
      <c r="AH35" s="51"/>
      <c r="AI35" s="51"/>
      <c r="AJ35" s="51"/>
      <c r="AK35" s="51"/>
      <c r="AL35" s="51"/>
      <c r="AM35" s="51"/>
      <c r="AN35" s="51"/>
      <c r="AO35" s="51"/>
      <c r="AP35" s="52"/>
      <c r="AR35" s="84"/>
      <c r="AS35" s="84"/>
      <c r="AT35" s="84"/>
      <c r="AU35" s="84"/>
      <c r="AV35" s="84"/>
      <c r="AW35" s="84"/>
      <c r="AX35" s="84"/>
      <c r="AY35" s="84"/>
      <c r="AZ35" s="84"/>
      <c r="BA35" s="84"/>
      <c r="BB35" s="84"/>
    </row>
    <row r="36" spans="2:54" s="66" customFormat="1" ht="12" customHeight="1" x14ac:dyDescent="0.25">
      <c r="C36" s="35"/>
      <c r="D36" s="42" t="s">
        <v>407</v>
      </c>
      <c r="E36" s="43"/>
      <c r="F36" s="43"/>
      <c r="G36" s="43"/>
      <c r="H36" s="43"/>
      <c r="I36" s="43"/>
      <c r="J36" s="43"/>
      <c r="K36" s="43"/>
      <c r="L36" s="43"/>
      <c r="M36" s="43"/>
      <c r="N36" s="53"/>
      <c r="O36" s="130" t="s">
        <v>54</v>
      </c>
      <c r="P36" s="130"/>
      <c r="Q36" s="130"/>
      <c r="R36" s="130"/>
      <c r="S36" s="130"/>
      <c r="T36" s="130"/>
      <c r="U36" s="130"/>
      <c r="V36" s="130" t="s">
        <v>409</v>
      </c>
      <c r="W36" s="130"/>
      <c r="X36" s="130"/>
      <c r="Y36" s="130"/>
      <c r="Z36" s="130"/>
      <c r="AA36" s="130"/>
      <c r="AB36" s="130"/>
      <c r="AC36" s="130" t="s">
        <v>408</v>
      </c>
      <c r="AD36" s="130"/>
      <c r="AE36" s="130"/>
      <c r="AF36" s="130"/>
      <c r="AG36" s="130"/>
      <c r="AH36" s="130"/>
      <c r="AI36" s="130"/>
      <c r="AJ36" s="130" t="s">
        <v>412</v>
      </c>
      <c r="AK36" s="130"/>
      <c r="AL36" s="130"/>
      <c r="AM36" s="130"/>
      <c r="AN36" s="130"/>
      <c r="AO36" s="130"/>
      <c r="AP36" s="131"/>
      <c r="AR36" s="84"/>
      <c r="AS36" s="84"/>
      <c r="AT36" s="84"/>
      <c r="AU36" s="84"/>
      <c r="AV36" s="84"/>
      <c r="AW36" s="84"/>
      <c r="AX36" s="84"/>
      <c r="AY36" s="84"/>
      <c r="AZ36" s="84"/>
      <c r="BA36" s="84"/>
      <c r="BB36" s="84"/>
    </row>
    <row r="37" spans="2:54" s="66" customFormat="1" ht="12" customHeight="1" x14ac:dyDescent="0.25">
      <c r="C37" s="35"/>
      <c r="D37" s="62"/>
      <c r="E37" s="63"/>
      <c r="F37" s="63"/>
      <c r="G37" s="63"/>
      <c r="H37" s="63"/>
      <c r="I37" s="63"/>
      <c r="J37" s="63"/>
      <c r="K37" s="63"/>
      <c r="L37" s="63"/>
      <c r="M37" s="63"/>
      <c r="N37" s="74"/>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7"/>
      <c r="AR37" s="84"/>
      <c r="AS37" s="84"/>
      <c r="AT37" s="84"/>
      <c r="AU37" s="84"/>
      <c r="AV37" s="84"/>
      <c r="AW37" s="84"/>
      <c r="AX37" s="84"/>
      <c r="AY37" s="84"/>
      <c r="AZ37" s="84"/>
      <c r="BA37" s="84"/>
      <c r="BB37" s="84"/>
    </row>
    <row r="38" spans="2:54" s="66" customFormat="1" ht="15" customHeight="1" x14ac:dyDescent="0.25">
      <c r="C38" s="35"/>
      <c r="D38" s="143" t="s">
        <v>416</v>
      </c>
      <c r="E38" s="144"/>
      <c r="F38" s="144"/>
      <c r="G38" s="144"/>
      <c r="H38" s="144"/>
      <c r="I38" s="144"/>
      <c r="J38" s="144"/>
      <c r="K38" s="144"/>
      <c r="L38" s="144"/>
      <c r="M38" s="144"/>
      <c r="N38" s="144"/>
      <c r="O38" s="144"/>
      <c r="P38" s="144"/>
      <c r="Q38" s="144"/>
      <c r="R38" s="144"/>
      <c r="S38" s="144"/>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49"/>
      <c r="AR38" s="84" t="str">
        <f>LEFT(T38,1)</f>
        <v/>
      </c>
      <c r="AS38" s="84"/>
      <c r="AT38" s="84"/>
      <c r="AU38" s="84"/>
      <c r="AV38" s="84"/>
      <c r="AW38" s="84"/>
      <c r="AX38" s="84"/>
      <c r="AY38" s="84"/>
      <c r="AZ38" s="84"/>
      <c r="BA38" s="84"/>
      <c r="BB38" s="84"/>
    </row>
    <row r="39" spans="2:54" s="66" customFormat="1" ht="15" customHeight="1" x14ac:dyDescent="0.25">
      <c r="C39" s="36"/>
      <c r="D39" s="145" t="s">
        <v>419</v>
      </c>
      <c r="E39" s="146"/>
      <c r="F39" s="146"/>
      <c r="G39" s="146"/>
      <c r="H39" s="146"/>
      <c r="I39" s="146"/>
      <c r="J39" s="146"/>
      <c r="K39" s="146"/>
      <c r="L39" s="146"/>
      <c r="M39" s="146"/>
      <c r="N39" s="146"/>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33"/>
      <c r="AM39" s="33"/>
      <c r="AN39" s="33"/>
      <c r="AO39" s="33"/>
      <c r="AP39" s="34"/>
      <c r="AR39" s="84"/>
      <c r="AS39" s="84"/>
      <c r="AT39" s="84"/>
      <c r="AU39" s="84"/>
      <c r="AV39" s="84"/>
      <c r="AW39" s="84"/>
      <c r="AX39" s="84"/>
      <c r="AY39" s="84"/>
      <c r="AZ39" s="84"/>
      <c r="BA39" s="84"/>
      <c r="BB39" s="84"/>
    </row>
    <row r="40" spans="2:54" s="66" customFormat="1" ht="12" customHeight="1" x14ac:dyDescent="0.25">
      <c r="C40" s="35"/>
      <c r="D40" s="139" t="s">
        <v>420</v>
      </c>
      <c r="E40" s="140"/>
      <c r="F40" s="140"/>
      <c r="G40" s="140"/>
      <c r="H40" s="140"/>
      <c r="I40" s="140"/>
      <c r="J40" s="140"/>
      <c r="K40" s="140"/>
      <c r="L40" s="140"/>
      <c r="M40" s="140"/>
      <c r="N40" s="140"/>
      <c r="O40" s="140"/>
      <c r="P40" s="140"/>
      <c r="Q40" s="140"/>
      <c r="R40" s="140"/>
      <c r="S40" s="140"/>
      <c r="T40" s="140"/>
      <c r="U40" s="140"/>
      <c r="V40" s="140"/>
      <c r="W40" s="139" t="s">
        <v>421</v>
      </c>
      <c r="X40" s="140"/>
      <c r="Y40" s="140"/>
      <c r="Z40" s="140"/>
      <c r="AA40" s="140"/>
      <c r="AB40" s="140"/>
      <c r="AC40" s="140"/>
      <c r="AD40" s="140"/>
      <c r="AE40" s="140"/>
      <c r="AF40" s="140"/>
      <c r="AG40" s="140"/>
      <c r="AH40" s="140"/>
      <c r="AI40" s="140"/>
      <c r="AJ40" s="140"/>
      <c r="AK40" s="140"/>
      <c r="AL40" s="140"/>
      <c r="AM40" s="140"/>
      <c r="AN40" s="140"/>
      <c r="AO40" s="140"/>
      <c r="AP40" s="141"/>
      <c r="AR40" s="84"/>
      <c r="AS40" s="84"/>
      <c r="AT40" s="84"/>
      <c r="AU40" s="84"/>
      <c r="AV40" s="84"/>
      <c r="AW40" s="84"/>
      <c r="AX40" s="84"/>
      <c r="AY40" s="84"/>
      <c r="AZ40" s="84"/>
      <c r="BA40" s="84"/>
      <c r="BB40" s="84"/>
    </row>
    <row r="41" spans="2:54" s="66" customFormat="1" ht="12" customHeight="1" x14ac:dyDescent="0.25">
      <c r="C41" s="35"/>
      <c r="D41" s="75"/>
      <c r="E41" s="152"/>
      <c r="F41" s="152"/>
      <c r="G41" s="152"/>
      <c r="H41" s="152"/>
      <c r="I41" s="152"/>
      <c r="J41" s="152"/>
      <c r="K41" s="152"/>
      <c r="L41" s="152"/>
      <c r="M41" s="152"/>
      <c r="N41" s="152"/>
      <c r="O41" s="152"/>
      <c r="P41" s="152"/>
      <c r="Q41" s="152"/>
      <c r="R41" s="152"/>
      <c r="S41" s="152"/>
      <c r="T41" s="152"/>
      <c r="U41" s="152"/>
      <c r="V41" s="152"/>
      <c r="W41" s="75"/>
      <c r="X41" s="154" t="s">
        <v>430</v>
      </c>
      <c r="Y41" s="154"/>
      <c r="Z41" s="154"/>
      <c r="AA41" s="154"/>
      <c r="AB41" s="153"/>
      <c r="AC41" s="153"/>
      <c r="AD41" s="153"/>
      <c r="AE41" s="153"/>
      <c r="AF41" s="153"/>
      <c r="AG41" s="151" t="s">
        <v>14</v>
      </c>
      <c r="AH41" s="151"/>
      <c r="AI41" s="151"/>
      <c r="AJ41" s="151"/>
      <c r="AK41" s="151"/>
      <c r="AL41" s="151"/>
      <c r="AM41" s="151"/>
      <c r="AN41" s="151"/>
      <c r="AO41" s="37"/>
      <c r="AP41" s="38"/>
      <c r="AR41" s="84"/>
      <c r="AS41" s="84"/>
      <c r="AT41" s="84"/>
      <c r="AU41" s="84"/>
      <c r="AV41" s="84"/>
      <c r="AW41" s="84"/>
      <c r="AX41" s="84"/>
      <c r="AY41" s="84"/>
      <c r="AZ41" s="84"/>
      <c r="BA41" s="84"/>
      <c r="BB41" s="84"/>
    </row>
    <row r="42" spans="2:54" s="66" customFormat="1" ht="6" customHeight="1" x14ac:dyDescent="0.25">
      <c r="C42" s="35"/>
      <c r="AR42" s="84"/>
      <c r="AS42" s="84"/>
      <c r="AT42" s="84"/>
      <c r="AU42" s="84"/>
      <c r="AV42" s="84"/>
      <c r="AW42" s="84"/>
      <c r="AX42" s="84"/>
      <c r="AY42" s="84"/>
      <c r="AZ42" s="84"/>
      <c r="BA42" s="84"/>
      <c r="BB42" s="84"/>
    </row>
    <row r="43" spans="2:54" s="66" customFormat="1" ht="12" customHeight="1" x14ac:dyDescent="0.25">
      <c r="C43" s="69" t="s">
        <v>694</v>
      </c>
      <c r="AR43" s="84"/>
      <c r="AS43" s="84"/>
      <c r="AT43" s="84"/>
      <c r="AU43" s="84"/>
      <c r="AV43" s="84"/>
      <c r="AW43" s="84"/>
      <c r="AX43" s="84"/>
      <c r="AY43" s="84"/>
      <c r="AZ43" s="84"/>
      <c r="BA43" s="84"/>
      <c r="BB43" s="84"/>
    </row>
    <row r="44" spans="2:54" s="66" customFormat="1" ht="6" customHeight="1" x14ac:dyDescent="0.25">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R44" s="84"/>
      <c r="AS44" s="84"/>
      <c r="AT44" s="84"/>
      <c r="AU44" s="84"/>
      <c r="AV44" s="84"/>
      <c r="AW44" s="84"/>
      <c r="AX44" s="84"/>
      <c r="AY44" s="84"/>
      <c r="AZ44" s="84"/>
      <c r="BA44" s="84"/>
      <c r="BB44" s="84"/>
    </row>
    <row r="45" spans="2:54" ht="12" customHeight="1" x14ac:dyDescent="0.2">
      <c r="B45" s="66"/>
      <c r="C45" s="66"/>
      <c r="D45" s="76"/>
      <c r="E45" s="76"/>
      <c r="F45" s="76"/>
      <c r="G45" s="156" t="s">
        <v>65</v>
      </c>
      <c r="H45" s="157"/>
      <c r="I45" s="160" t="s">
        <v>53</v>
      </c>
      <c r="J45" s="161"/>
      <c r="K45" s="161"/>
      <c r="L45" s="161"/>
      <c r="M45" s="161"/>
      <c r="N45" s="161"/>
      <c r="O45" s="161"/>
      <c r="P45" s="161"/>
      <c r="Q45" s="161"/>
      <c r="R45" s="161"/>
      <c r="S45" s="161"/>
      <c r="T45" s="161"/>
      <c r="U45" s="161"/>
      <c r="V45" s="161"/>
      <c r="W45" s="161"/>
      <c r="X45" s="161"/>
      <c r="Y45" s="161"/>
      <c r="Z45" s="161"/>
      <c r="AA45" s="161"/>
      <c r="AB45" s="155" t="s">
        <v>695</v>
      </c>
      <c r="AC45" s="155"/>
      <c r="AD45" s="155"/>
      <c r="AE45" s="155"/>
      <c r="AF45" s="155"/>
      <c r="AG45" s="155"/>
      <c r="AH45" s="155"/>
      <c r="AI45" s="76"/>
      <c r="AJ45" s="76"/>
      <c r="AK45" s="76"/>
      <c r="AL45" s="76"/>
      <c r="AM45" s="66"/>
      <c r="AN45" s="66"/>
      <c r="AO45" s="66"/>
      <c r="AP45" s="66"/>
      <c r="AQ45" s="66"/>
      <c r="AR45" s="85"/>
      <c r="AS45" s="85"/>
      <c r="AT45" s="85"/>
      <c r="AU45" s="85"/>
      <c r="AV45" s="85"/>
      <c r="AW45" s="85"/>
      <c r="AX45" s="85"/>
      <c r="AY45" s="85"/>
      <c r="AZ45" s="85"/>
      <c r="BA45" s="85"/>
      <c r="BB45" s="85"/>
    </row>
    <row r="46" spans="2:54" ht="12" customHeight="1" x14ac:dyDescent="0.2">
      <c r="B46" s="66"/>
      <c r="C46" s="66"/>
      <c r="D46" s="76"/>
      <c r="E46" s="76"/>
      <c r="F46" s="76"/>
      <c r="G46" s="158">
        <v>1</v>
      </c>
      <c r="H46" s="159"/>
      <c r="I46" s="77" t="s">
        <v>696</v>
      </c>
      <c r="J46" s="77"/>
      <c r="K46" s="77"/>
      <c r="L46" s="77"/>
      <c r="M46" s="77"/>
      <c r="N46" s="77"/>
      <c r="O46" s="77"/>
      <c r="P46" s="77"/>
      <c r="Q46" s="77"/>
      <c r="R46" s="77"/>
      <c r="S46" s="77"/>
      <c r="T46" s="82" t="s">
        <v>712</v>
      </c>
      <c r="U46" s="82"/>
      <c r="V46" s="82"/>
      <c r="W46" s="82"/>
      <c r="X46" s="82"/>
      <c r="Y46" s="77"/>
      <c r="Z46" s="77"/>
      <c r="AA46" s="78"/>
      <c r="AB46" s="148"/>
      <c r="AC46" s="148"/>
      <c r="AD46" s="148"/>
      <c r="AE46" s="148"/>
      <c r="AF46" s="148"/>
      <c r="AG46" s="148"/>
      <c r="AH46" s="148"/>
      <c r="AI46" s="76"/>
      <c r="AJ46" s="76"/>
      <c r="AK46" s="76"/>
      <c r="AL46" s="76"/>
      <c r="AM46" s="66"/>
      <c r="AN46" s="66"/>
      <c r="AO46" s="66"/>
      <c r="AP46" s="66"/>
      <c r="AQ46" s="66"/>
      <c r="AR46" s="85"/>
      <c r="AS46" s="85"/>
      <c r="AT46" s="85"/>
      <c r="AU46" s="85"/>
      <c r="AV46" s="85"/>
      <c r="AW46" s="85"/>
      <c r="AX46" s="85"/>
      <c r="AY46" s="85"/>
      <c r="AZ46" s="85"/>
      <c r="BA46" s="85"/>
      <c r="BB46" s="85"/>
    </row>
    <row r="47" spans="2:54" ht="12" customHeight="1" x14ac:dyDescent="0.2">
      <c r="B47" s="66"/>
      <c r="C47" s="66"/>
      <c r="D47" s="76"/>
      <c r="E47" s="76"/>
      <c r="F47" s="76"/>
      <c r="G47" s="158">
        <v>2</v>
      </c>
      <c r="H47" s="159"/>
      <c r="I47" s="77" t="s">
        <v>697</v>
      </c>
      <c r="J47" s="77"/>
      <c r="K47" s="77"/>
      <c r="L47" s="77"/>
      <c r="M47" s="77"/>
      <c r="N47" s="77"/>
      <c r="O47" s="77"/>
      <c r="P47" s="77"/>
      <c r="Q47" s="77"/>
      <c r="R47" s="77"/>
      <c r="S47" s="77"/>
      <c r="T47" s="82"/>
      <c r="U47" s="82" t="s">
        <v>713</v>
      </c>
      <c r="V47" s="82"/>
      <c r="W47" s="82"/>
      <c r="X47" s="82"/>
      <c r="Y47" s="77"/>
      <c r="Z47" s="77"/>
      <c r="AA47" s="78"/>
      <c r="AB47" s="148"/>
      <c r="AC47" s="148"/>
      <c r="AD47" s="148"/>
      <c r="AE47" s="148"/>
      <c r="AF47" s="148"/>
      <c r="AG47" s="148"/>
      <c r="AH47" s="148"/>
      <c r="AI47" s="76"/>
      <c r="AJ47" s="76"/>
      <c r="AK47" s="76"/>
      <c r="AL47" s="76"/>
      <c r="AM47" s="66"/>
      <c r="AN47" s="66"/>
      <c r="AO47" s="66"/>
      <c r="AP47" s="66"/>
      <c r="AQ47" s="66"/>
      <c r="AR47" s="85"/>
      <c r="AS47" s="85"/>
      <c r="AT47" s="85"/>
      <c r="AU47" s="85"/>
      <c r="AV47" s="85"/>
      <c r="AW47" s="85"/>
      <c r="AX47" s="85"/>
      <c r="AY47" s="85"/>
      <c r="AZ47" s="85"/>
      <c r="BA47" s="85"/>
      <c r="BB47" s="85"/>
    </row>
    <row r="48" spans="2:54" ht="12" customHeight="1" x14ac:dyDescent="0.2">
      <c r="B48" s="66"/>
      <c r="C48" s="66"/>
      <c r="D48" s="76"/>
      <c r="E48" s="76"/>
      <c r="F48" s="76"/>
      <c r="G48" s="158">
        <v>3</v>
      </c>
      <c r="H48" s="159"/>
      <c r="I48" s="77" t="s">
        <v>698</v>
      </c>
      <c r="J48" s="77"/>
      <c r="K48" s="77"/>
      <c r="L48" s="77"/>
      <c r="M48" s="77"/>
      <c r="N48" s="77"/>
      <c r="O48" s="77"/>
      <c r="P48" s="77"/>
      <c r="Q48" s="77"/>
      <c r="R48" s="77"/>
      <c r="S48" s="77"/>
      <c r="T48" s="77"/>
      <c r="U48" s="82" t="s">
        <v>713</v>
      </c>
      <c r="V48" s="77"/>
      <c r="W48" s="77"/>
      <c r="X48" s="77"/>
      <c r="Y48" s="77"/>
      <c r="Z48" s="77"/>
      <c r="AA48" s="78"/>
      <c r="AB48" s="148"/>
      <c r="AC48" s="148"/>
      <c r="AD48" s="148"/>
      <c r="AE48" s="148"/>
      <c r="AF48" s="148"/>
      <c r="AG48" s="148"/>
      <c r="AH48" s="148"/>
      <c r="AI48" s="76"/>
      <c r="AJ48" s="76"/>
      <c r="AK48" s="76"/>
      <c r="AL48" s="76"/>
      <c r="AM48" s="66"/>
      <c r="AN48" s="66"/>
      <c r="AO48" s="66"/>
      <c r="AP48" s="66"/>
      <c r="AQ48" s="66"/>
      <c r="AR48" s="85"/>
      <c r="AS48" s="85"/>
      <c r="AT48" s="85"/>
      <c r="AU48" s="85"/>
      <c r="AV48" s="85"/>
      <c r="AW48" s="85"/>
      <c r="AX48" s="85"/>
      <c r="AY48" s="85"/>
      <c r="AZ48" s="85"/>
      <c r="BA48" s="85"/>
      <c r="BB48" s="85"/>
    </row>
    <row r="49" spans="2:54" ht="12" customHeight="1" x14ac:dyDescent="0.2">
      <c r="B49" s="66"/>
      <c r="C49" s="66"/>
      <c r="D49" s="76"/>
      <c r="E49" s="76"/>
      <c r="F49" s="76"/>
      <c r="G49" s="158">
        <v>4</v>
      </c>
      <c r="H49" s="159"/>
      <c r="I49" s="77" t="s">
        <v>701</v>
      </c>
      <c r="J49" s="77"/>
      <c r="K49" s="77"/>
      <c r="L49" s="77"/>
      <c r="M49" s="77"/>
      <c r="N49" s="77"/>
      <c r="O49" s="77"/>
      <c r="P49" s="77"/>
      <c r="Q49" s="77"/>
      <c r="R49" s="77"/>
      <c r="S49" s="77"/>
      <c r="T49" s="77"/>
      <c r="U49" s="77"/>
      <c r="V49" s="77"/>
      <c r="W49" s="79" t="str">
        <f>IF(AS49=0,"",AS49)</f>
        <v/>
      </c>
      <c r="X49" s="77"/>
      <c r="Y49" s="77"/>
      <c r="Z49" s="77"/>
      <c r="AA49" s="78"/>
      <c r="AB49" s="148"/>
      <c r="AC49" s="148"/>
      <c r="AD49" s="148"/>
      <c r="AE49" s="148"/>
      <c r="AF49" s="148"/>
      <c r="AG49" s="148"/>
      <c r="AH49" s="148"/>
      <c r="AI49" s="76"/>
      <c r="AJ49" s="76"/>
      <c r="AK49" s="76"/>
      <c r="AL49" s="76"/>
      <c r="AM49" s="66"/>
      <c r="AN49" s="66"/>
      <c r="AO49" s="66"/>
      <c r="AP49" s="66"/>
      <c r="AQ49" s="66"/>
      <c r="AR49" s="85" t="s">
        <v>410</v>
      </c>
      <c r="AS49" s="85">
        <f>IF(V37=AR49,"Obligatorio",0)</f>
        <v>0</v>
      </c>
      <c r="AT49" s="85"/>
      <c r="AU49" s="85"/>
      <c r="AV49" s="85"/>
      <c r="AW49" s="85"/>
      <c r="AX49" s="85"/>
      <c r="AY49" s="85"/>
      <c r="AZ49" s="85"/>
      <c r="BA49" s="85"/>
      <c r="BB49" s="85"/>
    </row>
    <row r="50" spans="2:54" ht="12" customHeight="1" x14ac:dyDescent="0.2">
      <c r="B50" s="66"/>
      <c r="C50" s="66"/>
      <c r="D50" s="76"/>
      <c r="E50" s="76"/>
      <c r="F50" s="76"/>
      <c r="G50" s="158">
        <v>5</v>
      </c>
      <c r="H50" s="159"/>
      <c r="I50" s="77" t="s">
        <v>702</v>
      </c>
      <c r="J50" s="77"/>
      <c r="K50" s="77"/>
      <c r="L50" s="77"/>
      <c r="M50" s="77"/>
      <c r="N50" s="77"/>
      <c r="O50" s="77"/>
      <c r="P50" s="77"/>
      <c r="Q50" s="77"/>
      <c r="R50" s="77"/>
      <c r="S50" s="77"/>
      <c r="T50" s="77"/>
      <c r="U50" s="77"/>
      <c r="V50" s="77"/>
      <c r="W50" s="79" t="str">
        <f>IF(AS50=0,"",AS50)</f>
        <v/>
      </c>
      <c r="X50" s="77"/>
      <c r="Y50" s="77"/>
      <c r="Z50" s="77"/>
      <c r="AA50" s="78"/>
      <c r="AB50" s="148" t="s">
        <v>699</v>
      </c>
      <c r="AC50" s="148"/>
      <c r="AD50" s="148"/>
      <c r="AE50" s="148"/>
      <c r="AF50" s="148"/>
      <c r="AG50" s="148"/>
      <c r="AH50" s="148"/>
      <c r="AI50" s="76"/>
      <c r="AJ50" s="76"/>
      <c r="AK50" s="76"/>
      <c r="AL50" s="76"/>
      <c r="AM50" s="66"/>
      <c r="AN50" s="66"/>
      <c r="AO50" s="66"/>
      <c r="AP50" s="66"/>
      <c r="AQ50" s="66"/>
      <c r="AR50" s="85" t="s">
        <v>31</v>
      </c>
      <c r="AS50" s="85">
        <f>IF(O39=AR50,"Obligatorio",0)</f>
        <v>0</v>
      </c>
      <c r="AT50" s="85"/>
      <c r="AU50" s="85"/>
      <c r="AV50" s="85"/>
      <c r="AW50" s="85"/>
      <c r="AX50" s="85"/>
      <c r="AY50" s="85"/>
      <c r="AZ50" s="85"/>
      <c r="BA50" s="85"/>
      <c r="BB50" s="85"/>
    </row>
    <row r="51" spans="2:54" ht="12" customHeight="1" x14ac:dyDescent="0.2">
      <c r="B51" s="66"/>
      <c r="C51" s="66"/>
      <c r="D51" s="76"/>
      <c r="E51" s="76"/>
      <c r="F51" s="76"/>
      <c r="G51" s="158">
        <v>6</v>
      </c>
      <c r="H51" s="159"/>
      <c r="I51" s="77" t="s">
        <v>703</v>
      </c>
      <c r="J51" s="77"/>
      <c r="K51" s="77"/>
      <c r="L51" s="77"/>
      <c r="M51" s="77"/>
      <c r="N51" s="77"/>
      <c r="O51" s="77"/>
      <c r="P51" s="77"/>
      <c r="Q51" s="77"/>
      <c r="R51" s="77"/>
      <c r="S51" s="77"/>
      <c r="T51" s="77"/>
      <c r="U51" s="77"/>
      <c r="V51" s="77"/>
      <c r="W51" s="79" t="str">
        <f>IF(AS51=0,"",AS51)</f>
        <v/>
      </c>
      <c r="X51" s="77"/>
      <c r="Y51" s="77"/>
      <c r="Z51" s="77"/>
      <c r="AA51" s="78"/>
      <c r="AB51" s="148" t="s">
        <v>699</v>
      </c>
      <c r="AC51" s="148"/>
      <c r="AD51" s="148"/>
      <c r="AE51" s="148"/>
      <c r="AF51" s="148"/>
      <c r="AG51" s="148"/>
      <c r="AH51" s="148"/>
      <c r="AI51" s="76"/>
      <c r="AJ51" s="76"/>
      <c r="AK51" s="76"/>
      <c r="AL51" s="76"/>
      <c r="AM51" s="66"/>
      <c r="AN51" s="66"/>
      <c r="AO51" s="66"/>
      <c r="AP51" s="66"/>
      <c r="AQ51" s="66"/>
      <c r="AR51" s="85" t="s">
        <v>704</v>
      </c>
      <c r="AS51" s="85">
        <f>IF(AR38=AR51,"Obligatorio",0)</f>
        <v>0</v>
      </c>
      <c r="AT51" s="85"/>
      <c r="AU51" s="85"/>
      <c r="AV51" s="85"/>
      <c r="AW51" s="85"/>
      <c r="AX51" s="85"/>
      <c r="AY51" s="85"/>
      <c r="AZ51" s="85"/>
      <c r="BA51" s="85"/>
      <c r="BB51" s="85"/>
    </row>
    <row r="52" spans="2:54" ht="12" customHeight="1" x14ac:dyDescent="0.2">
      <c r="B52" s="66"/>
      <c r="C52" s="66"/>
      <c r="D52" s="76"/>
      <c r="E52" s="76"/>
      <c r="F52" s="76"/>
      <c r="G52" s="164">
        <v>7</v>
      </c>
      <c r="H52" s="165"/>
      <c r="I52" s="80" t="s">
        <v>709</v>
      </c>
      <c r="J52" s="80"/>
      <c r="K52" s="80"/>
      <c r="L52" s="80"/>
      <c r="M52" s="80"/>
      <c r="N52" s="168"/>
      <c r="O52" s="168"/>
      <c r="P52" s="168"/>
      <c r="Q52" s="168"/>
      <c r="R52" s="168"/>
      <c r="S52" s="168"/>
      <c r="T52" s="168"/>
      <c r="U52" s="168"/>
      <c r="V52" s="168"/>
      <c r="W52" s="168"/>
      <c r="X52" s="168"/>
      <c r="Y52" s="168"/>
      <c r="Z52" s="168"/>
      <c r="AA52" s="169"/>
      <c r="AB52" s="149" t="s">
        <v>699</v>
      </c>
      <c r="AC52" s="149"/>
      <c r="AD52" s="149"/>
      <c r="AE52" s="149"/>
      <c r="AF52" s="149"/>
      <c r="AG52" s="149"/>
      <c r="AH52" s="149"/>
      <c r="AI52" s="76"/>
      <c r="AJ52" s="76"/>
      <c r="AK52" s="76"/>
      <c r="AL52" s="76"/>
      <c r="AM52" s="66"/>
      <c r="AN52" s="66"/>
      <c r="AO52" s="66"/>
      <c r="AP52" s="66"/>
      <c r="AQ52" s="66"/>
      <c r="AR52" s="85"/>
      <c r="AS52" s="85"/>
      <c r="AT52" s="85"/>
      <c r="AU52" s="85"/>
      <c r="AV52" s="85"/>
      <c r="AW52" s="85"/>
      <c r="AX52" s="85"/>
      <c r="AY52" s="85"/>
      <c r="AZ52" s="85"/>
      <c r="BA52" s="85"/>
      <c r="BB52" s="85"/>
    </row>
    <row r="53" spans="2:54" ht="12" customHeight="1" x14ac:dyDescent="0.2">
      <c r="B53" s="66"/>
      <c r="C53" s="66"/>
      <c r="D53" s="76"/>
      <c r="E53" s="76"/>
      <c r="F53" s="76"/>
      <c r="G53" s="164"/>
      <c r="H53" s="165"/>
      <c r="I53" s="166" t="s">
        <v>700</v>
      </c>
      <c r="J53" s="166"/>
      <c r="K53" s="166"/>
      <c r="L53" s="166"/>
      <c r="M53" s="166"/>
      <c r="N53" s="166"/>
      <c r="O53" s="166"/>
      <c r="P53" s="166"/>
      <c r="Q53" s="166"/>
      <c r="R53" s="166"/>
      <c r="S53" s="166"/>
      <c r="T53" s="166"/>
      <c r="U53" s="166"/>
      <c r="V53" s="166"/>
      <c r="W53" s="166"/>
      <c r="X53" s="166"/>
      <c r="Y53" s="166"/>
      <c r="Z53" s="166"/>
      <c r="AA53" s="167"/>
      <c r="AB53" s="150" t="s">
        <v>699</v>
      </c>
      <c r="AC53" s="150"/>
      <c r="AD53" s="150"/>
      <c r="AE53" s="150"/>
      <c r="AF53" s="150"/>
      <c r="AG53" s="150"/>
      <c r="AH53" s="150"/>
      <c r="AI53" s="76"/>
      <c r="AJ53" s="76"/>
      <c r="AK53" s="76"/>
      <c r="AL53" s="76"/>
      <c r="AM53" s="66"/>
      <c r="AN53" s="66"/>
      <c r="AO53" s="66"/>
      <c r="AP53" s="66"/>
      <c r="AQ53" s="66"/>
      <c r="AR53" s="85"/>
      <c r="AS53" s="85"/>
      <c r="AT53" s="85"/>
      <c r="AU53" s="85"/>
      <c r="AV53" s="85"/>
      <c r="AW53" s="85"/>
      <c r="AX53" s="85"/>
      <c r="AY53" s="85"/>
      <c r="AZ53" s="85"/>
      <c r="BA53" s="85"/>
      <c r="BB53" s="85"/>
    </row>
    <row r="54" spans="2:54" ht="6" customHeight="1" x14ac:dyDescent="0.25">
      <c r="B54" s="66"/>
      <c r="C54" s="6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66"/>
      <c r="AN54" s="66"/>
      <c r="AO54" s="66"/>
      <c r="AP54" s="66"/>
      <c r="AQ54" s="66"/>
      <c r="AR54" s="85"/>
      <c r="AS54" s="85"/>
      <c r="AT54" s="85"/>
      <c r="AU54" s="85"/>
      <c r="AV54" s="85"/>
      <c r="AW54" s="85"/>
      <c r="AX54" s="85"/>
      <c r="AY54" s="85"/>
      <c r="AZ54" s="85"/>
      <c r="BA54" s="85"/>
      <c r="BB54" s="85"/>
    </row>
    <row r="55" spans="2:54" x14ac:dyDescent="0.25">
      <c r="B55" s="66"/>
      <c r="C55" s="69" t="s">
        <v>705</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66"/>
      <c r="AN55" s="66"/>
      <c r="AO55" s="66"/>
      <c r="AP55" s="66"/>
      <c r="AQ55" s="66"/>
      <c r="AR55" s="85"/>
      <c r="AS55" s="85"/>
      <c r="AT55" s="85"/>
      <c r="AU55" s="85"/>
      <c r="AV55" s="85"/>
      <c r="AW55" s="85"/>
      <c r="AX55" s="85"/>
      <c r="AY55" s="85"/>
      <c r="AZ55" s="85"/>
      <c r="BA55" s="85"/>
      <c r="BB55" s="85"/>
    </row>
    <row r="56" spans="2:54" ht="6" customHeight="1" x14ac:dyDescent="0.25">
      <c r="B56" s="66"/>
      <c r="C56" s="6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66"/>
      <c r="AN56" s="66"/>
      <c r="AO56" s="66"/>
      <c r="AP56" s="66"/>
      <c r="AQ56" s="66"/>
    </row>
    <row r="57" spans="2:54" x14ac:dyDescent="0.25">
      <c r="B57" s="66"/>
      <c r="C57" s="6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66"/>
      <c r="AN57" s="66"/>
      <c r="AO57" s="66"/>
      <c r="AP57" s="66"/>
      <c r="AQ57" s="66"/>
    </row>
    <row r="58" spans="2:54" x14ac:dyDescent="0.25">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row>
    <row r="59" spans="2:54" x14ac:dyDescent="0.2">
      <c r="B59" s="66"/>
      <c r="C59" s="66"/>
      <c r="D59" s="66"/>
      <c r="E59" s="66"/>
      <c r="F59" s="66"/>
      <c r="G59" s="66"/>
      <c r="H59" s="66"/>
      <c r="I59" s="66"/>
      <c r="J59" s="66"/>
      <c r="K59" s="66"/>
      <c r="L59" s="81" t="s">
        <v>706</v>
      </c>
      <c r="M59" s="66"/>
      <c r="N59" s="66"/>
      <c r="O59" s="162"/>
      <c r="P59" s="162"/>
      <c r="Q59" s="162"/>
      <c r="R59" s="162"/>
      <c r="S59" s="162"/>
      <c r="T59" s="162"/>
      <c r="U59" s="162"/>
      <c r="V59" s="162"/>
      <c r="W59" s="162"/>
      <c r="X59" s="162"/>
      <c r="Y59" s="162"/>
      <c r="Z59" s="162"/>
      <c r="AA59" s="66"/>
      <c r="AB59" s="66"/>
      <c r="AC59" s="66"/>
      <c r="AD59" s="66"/>
      <c r="AE59" s="66"/>
      <c r="AF59" s="66"/>
      <c r="AG59" s="66"/>
      <c r="AH59" s="66"/>
      <c r="AI59" s="66"/>
      <c r="AJ59" s="66"/>
      <c r="AK59" s="66"/>
      <c r="AL59" s="66"/>
      <c r="AM59" s="66"/>
      <c r="AN59" s="66"/>
      <c r="AO59" s="66"/>
      <c r="AP59" s="66"/>
    </row>
    <row r="60" spans="2:54" ht="20.25" customHeight="1" x14ac:dyDescent="0.2">
      <c r="B60" s="66"/>
      <c r="C60" s="66"/>
      <c r="D60" s="66"/>
      <c r="E60" s="66"/>
      <c r="F60" s="66"/>
      <c r="G60" s="66"/>
      <c r="H60" s="66"/>
      <c r="I60" s="66"/>
      <c r="J60" s="66"/>
      <c r="K60" s="66"/>
      <c r="L60" s="81" t="s">
        <v>707</v>
      </c>
      <c r="M60" s="66"/>
      <c r="N60" s="66"/>
      <c r="O60" s="163"/>
      <c r="P60" s="163"/>
      <c r="Q60" s="163"/>
      <c r="R60" s="163"/>
      <c r="S60" s="163"/>
      <c r="T60" s="163"/>
      <c r="U60" s="163"/>
      <c r="V60" s="163"/>
      <c r="W60" s="163"/>
      <c r="X60" s="163"/>
      <c r="Y60" s="163"/>
      <c r="Z60" s="163"/>
      <c r="AA60" s="66"/>
      <c r="AB60" s="66"/>
      <c r="AC60" s="66"/>
      <c r="AD60" s="66"/>
      <c r="AE60" s="66"/>
      <c r="AF60" s="66"/>
      <c r="AG60" s="66"/>
      <c r="AH60" s="66"/>
      <c r="AI60" s="66"/>
      <c r="AJ60" s="66"/>
      <c r="AK60" s="66"/>
      <c r="AL60" s="66"/>
      <c r="AM60" s="66"/>
      <c r="AN60" s="66"/>
      <c r="AO60" s="66"/>
      <c r="AP60" s="66"/>
    </row>
    <row r="61" spans="2:54" ht="20.25" customHeight="1" x14ac:dyDescent="0.2">
      <c r="B61" s="66"/>
      <c r="C61" s="66"/>
      <c r="D61" s="66"/>
      <c r="E61" s="66"/>
      <c r="F61" s="66"/>
      <c r="G61" s="66"/>
      <c r="H61" s="66"/>
      <c r="I61" s="66"/>
      <c r="J61" s="66"/>
      <c r="K61" s="66"/>
      <c r="L61" s="81" t="s">
        <v>708</v>
      </c>
      <c r="M61" s="66"/>
      <c r="N61" s="66"/>
      <c r="O61" s="163"/>
      <c r="P61" s="163"/>
      <c r="Q61" s="163"/>
      <c r="R61" s="163"/>
      <c r="S61" s="163"/>
      <c r="T61" s="163"/>
      <c r="U61" s="163"/>
      <c r="V61" s="163"/>
      <c r="W61" s="163"/>
      <c r="X61" s="163"/>
      <c r="Y61" s="163"/>
      <c r="Z61" s="163"/>
      <c r="AA61" s="66"/>
      <c r="AB61" s="66"/>
      <c r="AC61" s="66"/>
      <c r="AD61" s="66"/>
      <c r="AE61" s="66"/>
      <c r="AF61" s="66"/>
      <c r="AG61" s="66"/>
      <c r="AH61" s="66"/>
      <c r="AI61" s="66"/>
      <c r="AJ61" s="66"/>
      <c r="AK61" s="66"/>
      <c r="AL61" s="66"/>
      <c r="AM61" s="66"/>
      <c r="AN61" s="66"/>
      <c r="AO61" s="66"/>
      <c r="AP61" s="66"/>
    </row>
    <row r="62" spans="2:54" x14ac:dyDescent="0.25">
      <c r="B62" s="66"/>
      <c r="C62" s="66"/>
      <c r="D62" s="66"/>
      <c r="E62" s="66"/>
      <c r="F62" s="66"/>
      <c r="G62" s="66"/>
      <c r="H62" s="66"/>
      <c r="I62" s="66"/>
      <c r="J62" s="66"/>
      <c r="K62" s="66"/>
      <c r="L62" s="73"/>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9"/>
      <c r="AL62" s="89" t="s">
        <v>730</v>
      </c>
      <c r="AM62" s="89"/>
      <c r="AN62" s="89"/>
      <c r="AO62" s="89"/>
      <c r="AP62" s="66"/>
    </row>
    <row r="63" spans="2:54" x14ac:dyDescent="0.25">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spans="2:54" hidden="1" x14ac:dyDescent="0.25">
      <c r="B64" s="66"/>
      <c r="C64" s="66"/>
      <c r="D64" s="66"/>
      <c r="E64" s="66"/>
      <c r="F64" s="66"/>
    </row>
    <row r="65" hidden="1" x14ac:dyDescent="0.25"/>
    <row r="66" x14ac:dyDescent="0.25"/>
  </sheetData>
  <sheetProtection algorithmName="SHA-512" hashValue="j9nmq/ms7Lxuwcf3PHqgVYjDxGMJOEziEk6nYZTTQ/6HE8Jw8SOaqsgA3mglCAiTKF45ZcNWTts+Uv1kdqba9Q==" saltValue="6N2YDajQRU2uIbPBdrbP8Q==" spinCount="100000" sheet="1" objects="1" scenarios="1" selectLockedCells="1"/>
  <protectedRanges>
    <protectedRange sqref="F8:X8" name="señor"/>
  </protectedRanges>
  <mergeCells count="83">
    <mergeCell ref="F8:X8"/>
    <mergeCell ref="O61:Z61"/>
    <mergeCell ref="G49:H49"/>
    <mergeCell ref="G50:H50"/>
    <mergeCell ref="G51:H51"/>
    <mergeCell ref="G52:H53"/>
    <mergeCell ref="I53:AA53"/>
    <mergeCell ref="N52:AA52"/>
    <mergeCell ref="G47:H47"/>
    <mergeCell ref="G48:H48"/>
    <mergeCell ref="I45:AA45"/>
    <mergeCell ref="O59:Z59"/>
    <mergeCell ref="O60:Z60"/>
    <mergeCell ref="AB50:AH50"/>
    <mergeCell ref="AB51:AH51"/>
    <mergeCell ref="AB52:AH52"/>
    <mergeCell ref="AB53:AH53"/>
    <mergeCell ref="S35:AD35"/>
    <mergeCell ref="AG41:AN41"/>
    <mergeCell ref="E41:V41"/>
    <mergeCell ref="AB41:AF41"/>
    <mergeCell ref="X41:AA41"/>
    <mergeCell ref="AB45:AH45"/>
    <mergeCell ref="AB46:AH46"/>
    <mergeCell ref="AB47:AH47"/>
    <mergeCell ref="AB48:AH48"/>
    <mergeCell ref="AB49:AH49"/>
    <mergeCell ref="G45:H45"/>
    <mergeCell ref="G46:H46"/>
    <mergeCell ref="D40:V40"/>
    <mergeCell ref="W40:AP40"/>
    <mergeCell ref="T38:AO38"/>
    <mergeCell ref="D38:S38"/>
    <mergeCell ref="D39:N39"/>
    <mergeCell ref="O39:AK39"/>
    <mergeCell ref="O37:U37"/>
    <mergeCell ref="V37:AB37"/>
    <mergeCell ref="AC37:AI37"/>
    <mergeCell ref="K33:AP33"/>
    <mergeCell ref="AJ37:AP37"/>
    <mergeCell ref="AN34:AP34"/>
    <mergeCell ref="AJ36:AP36"/>
    <mergeCell ref="AC36:AI36"/>
    <mergeCell ref="V36:AB36"/>
    <mergeCell ref="O36:U36"/>
    <mergeCell ref="X34:Y34"/>
    <mergeCell ref="D35:Q35"/>
    <mergeCell ref="I34:M34"/>
    <mergeCell ref="D34:H34"/>
    <mergeCell ref="Z34:AB34"/>
    <mergeCell ref="P34:W34"/>
    <mergeCell ref="L5:P5"/>
    <mergeCell ref="C16:AP16"/>
    <mergeCell ref="C20:AP23"/>
    <mergeCell ref="AE31:AP31"/>
    <mergeCell ref="D31:L31"/>
    <mergeCell ref="M31:T31"/>
    <mergeCell ref="D29:P29"/>
    <mergeCell ref="Q29:AC29"/>
    <mergeCell ref="F5:J5"/>
    <mergeCell ref="F10:J10"/>
    <mergeCell ref="AN25:AP25"/>
    <mergeCell ref="AN26:AP26"/>
    <mergeCell ref="AH25:AM25"/>
    <mergeCell ref="AH26:AM26"/>
    <mergeCell ref="D24:AP24"/>
    <mergeCell ref="AD29:AP29"/>
    <mergeCell ref="AG32:AP32"/>
    <mergeCell ref="N34:O34"/>
    <mergeCell ref="D30:P30"/>
    <mergeCell ref="AB32:AF32"/>
    <mergeCell ref="D25:R25"/>
    <mergeCell ref="S25:AF25"/>
    <mergeCell ref="D27:O27"/>
    <mergeCell ref="E28:AO28"/>
    <mergeCell ref="Q30:AC30"/>
    <mergeCell ref="AD30:AP30"/>
    <mergeCell ref="P27:AO27"/>
    <mergeCell ref="E26:AF26"/>
    <mergeCell ref="V31:AD31"/>
    <mergeCell ref="D32:P32"/>
    <mergeCell ref="Q32:W32"/>
    <mergeCell ref="X32:Z32"/>
  </mergeCells>
  <dataValidations xWindow="418" yWindow="191" count="26">
    <dataValidation type="list" allowBlank="1" showInputMessage="1" showErrorMessage="1" sqref="AG41">
      <formula1>moneda</formula1>
    </dataValidation>
    <dataValidation type="list" allowBlank="1" showInputMessage="1" showErrorMessage="1" sqref="T38:AP38">
      <formula1>calidad</formula1>
    </dataValidation>
    <dataValidation type="list" allowBlank="1" showInputMessage="1" showErrorMessage="1" sqref="O39">
      <formula1>especiales</formula1>
    </dataValidation>
    <dataValidation type="list" allowBlank="1" showInputMessage="1" showErrorMessage="1" sqref="E41:V41">
      <formula1>nandina</formula1>
    </dataValidation>
    <dataValidation allowBlank="1" showInputMessage="1" promptTitle="Nombre ó Razon Social" prompt="Registre Nombre ó Razon Social del exportador" sqref="E26 S25:AG25"/>
    <dataValidation type="list" allowBlank="1" showInputMessage="1" showErrorMessage="1" errorTitle="Error ...???" error="Elija una opción de la lista." promptTitle="Peso Neto" prompt="Elija una opción que corresponda al peso declarado ya sea en Kilogramos (Kg.) ó Libras (Lb.)" sqref="N34:O34">
      <formula1>peso</formula1>
    </dataValidation>
    <dataValidation type="whole" allowBlank="1" showInputMessage="1" showErrorMessage="1" errorTitle="Complete el Campo" error="Registre los 5 dígitos del Nº de RUEX Ej. 10058" promptTitle="RUEX" prompt="Registre el número de RUEX que corresponde a la Empresa  (registrar el RUEX solo en numeral) Ej.  11520" sqref="AN25">
      <formula1>10000</formula1>
      <formula2>99999</formula2>
    </dataValidation>
    <dataValidation type="textLength" showInputMessage="1" showErrorMessage="1" errorTitle="Complete el Campo" error="Registre los 4 dígitos del Nº de OIC Ej. 0058" promptTitle="Número OIC" prompt="Registre el número de Registro OIC que corresponde a la Empresa   Ej.  0073" sqref="AN26:AP26">
      <formula1>4</formula1>
      <formula2>4</formula2>
    </dataValidation>
    <dataValidation allowBlank="1" showInputMessage="1" promptTitle="Nombre ó Razon Social" prompt="Registre Nombre ó Razon Social del comprador" sqref="P27"/>
    <dataValidation allowBlank="1" showInputMessage="1" promptTitle="Dirección" prompt="Registre la dirección del comprador" sqref="D28:AP28"/>
    <dataValidation type="list" allowBlank="1" showInputMessage="1" showErrorMessage="1" sqref="F5:F6">
      <formula1>regional</formula1>
    </dataValidation>
    <dataValidation type="list" allowBlank="1" showInputMessage="1" showErrorMessage="1" errorTitle="Error ...??" error="Seleccione una opción del menú." promptTitle="Puerto de Embarque" prompt="Registre el puerto de embarque seleccionando una de las opciones." sqref="D30:P30">
      <formula1>puerto</formula1>
    </dataValidation>
    <dataValidation type="textLength" allowBlank="1" showInputMessage="1" showErrorMessage="1" errorTitle="ERROR ...??" error="Registre los 3 dígitos número corelativo de serie de la partida de café.  Ej. 010" promptTitle="Marca  OIC" prompt="Registre el número corelativo de serie de la partida de café que le corresponde a su empresa (a 3 dígitos). Ej 005" sqref="X32:Z32">
      <formula1>3</formula1>
      <formula2>3</formula2>
    </dataValidation>
    <dataValidation type="list" allowBlank="1" showInputMessage="1" showErrorMessage="1" errorTitle="ERROR ...??" error="Seleccione una opción del menú." promptTitle="Medio de transporte" prompt="Selecciones una de las opciones, en caso que seleccione BUQUE ó MULTIMODAL, deberá registrar en la casilla 9a. el nombre del medio de transporte." sqref="M31:T31">
      <formula1>transporte</formula1>
    </dataValidation>
    <dataValidation type="list" allowBlank="1" showInputMessage="1" showErrorMessage="1" errorTitle="ERROR ...??" error="Seleccione un país del menú." promptTitle="País de Transbordo" prompt="Registre el país de transbordo, si corresponde seleccionando una de las opciones, en caso que el café sea exportando directamente seleccione la palabra DIRECTO, que esta al principo de la lista." sqref="AD30:AP30">
      <formula1>paises</formula1>
    </dataValidation>
    <dataValidation type="list" allowBlank="1" showInputMessage="1" showErrorMessage="1" errorTitle="ERROR ...??" error="Seleccione un país del menú." promptTitle="País de Destino" prompt="Seleccione un país de lista que está en orden alfabético." sqref="Q30:AC30">
      <formula1>paises</formula1>
    </dataValidation>
    <dataValidation allowBlank="1" showInputMessage="1" showErrorMessage="1" promptTitle="Nombre del Transporte" prompt="Cuando el transporte sea a traves de BUQUE, debe registrar el nombre del mismo." sqref="AE31:AP31"/>
    <dataValidation type="list" allowBlank="1" showInputMessage="1" showErrorMessage="1" errorTitle="Error ... ???" error="Seleccione una opción del menú." promptTitle="Cargados" prompt="Seleccione una opción de lista." sqref="AG32:AP32">
      <formula1>cargados</formula1>
    </dataValidation>
    <dataValidation type="whole" allowBlank="1" showInputMessage="1" showErrorMessage="1" errorTitle="Error ... ???" error="Debe registrar el peso neto sin decimales, en números enteros." promptTitle="Peso Neto" prompt="Registre el peso neto, redondeandolo hasta la unidad más próxima entera." sqref="I34:M34">
      <formula1>1</formula1>
      <formula2>9999999999</formula2>
    </dataValidation>
    <dataValidation allowBlank="1" showInputMessage="1" showErrorMessage="1" promptTitle="Tipo de Cambio" prompt="Registre el tipo de cambio oficial para venta, del día que se publica el  Banco Central de Bolivia._x000a_ " sqref="X34:Y34"/>
    <dataValidation type="list" allowBlank="1" showInputMessage="1" showErrorMessage="1" errorTitle="Error ... ???" error="Elija una opción de la lista." promptTitle="Tipo y Forma de Café" prompt="Solo puede elegir una sola opción, de la lista; en caso que su exportación contenga más de un tipo de café, sera necesario llenar otra solicitud. " sqref="S35:AD35">
      <formula1>forma</formula1>
    </dataValidation>
    <dataValidation type="list" allowBlank="1" showInputMessage="1" showErrorMessage="1" sqref="O37:U37">
      <formula1>descafeinado</formula1>
    </dataValidation>
    <dataValidation type="list" allowBlank="1" showInputMessage="1" showErrorMessage="1" sqref="V37:AB37">
      <formula1>organico</formula1>
    </dataValidation>
    <dataValidation type="list" allowBlank="1" showInputMessage="1" showErrorMessage="1" sqref="AC37:AI37">
      <formula1>verde</formula1>
    </dataValidation>
    <dataValidation type="list" allowBlank="1" showInputMessage="1" showErrorMessage="1" sqref="AJ37:AP37">
      <formula1>soluble</formula1>
    </dataValidation>
    <dataValidation allowBlank="1" showInputMessage="1" showErrorMessage="1" promptTitle="Otras Marcas" prompt="Cuando la empresa exportadora vea conveniente, podrá registrar su marca individual en este espacio.  " sqref="K33:AP33"/>
  </dataValidations>
  <pageMargins left="0.78740157480314965" right="0.39370078740157483" top="0" bottom="0.74803149606299213" header="0.31496062992125984" footer="0.31496062992125984"/>
  <pageSetup scale="98" orientation="portrait" r:id="rId1"/>
  <rowBreaks count="1" manualBreakCount="1">
    <brk id="62" min="1" max="42" man="1"/>
  </rowBreaks>
  <drawing r:id="rId2"/>
  <extLst>
    <ext xmlns:x14="http://schemas.microsoft.com/office/spreadsheetml/2009/9/main" uri="{CCE6A557-97BC-4b89-ADB6-D9C93CAAB3DF}">
      <x14:dataValidations xmlns:xm="http://schemas.microsoft.com/office/excel/2006/main" xWindow="418" yWindow="191" count="1">
        <x14:dataValidation type="list" allowBlank="1" showInputMessage="1" showErrorMessage="1">
          <x14:formula1>
            <xm:f>Lista!$L$2:$L$10</xm:f>
          </x14:formula1>
          <xm:sqref>F10:J10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13"/>
  <sheetViews>
    <sheetView topLeftCell="I1" zoomScale="160" zoomScaleNormal="160" workbookViewId="0">
      <selection activeCell="L11" sqref="L11"/>
    </sheetView>
  </sheetViews>
  <sheetFormatPr baseColWidth="10" defaultRowHeight="11.25" x14ac:dyDescent="0.2"/>
  <cols>
    <col min="1" max="2" width="6.7109375" style="10" customWidth="1"/>
    <col min="3" max="3" width="14.28515625" style="10" customWidth="1"/>
    <col min="4" max="4" width="6.28515625" style="10" customWidth="1"/>
    <col min="5" max="5" width="18.28515625" style="10" bestFit="1" customWidth="1"/>
    <col min="6" max="6" width="19" style="10" bestFit="1" customWidth="1"/>
    <col min="7" max="7" width="12.28515625" style="10" bestFit="1" customWidth="1"/>
    <col min="8" max="8" width="46.85546875" style="10" customWidth="1"/>
    <col min="9" max="9" width="35.28515625" style="10" customWidth="1"/>
    <col min="10" max="10" width="25.140625" style="10" customWidth="1"/>
    <col min="11" max="11" width="16.7109375" style="10" customWidth="1"/>
    <col min="12" max="13" width="11.42578125" style="10"/>
    <col min="14" max="15" width="8.7109375" style="10" customWidth="1"/>
    <col min="16" max="16384" width="11.42578125" style="10"/>
  </cols>
  <sheetData>
    <row r="1" spans="1:18" s="1" customFormat="1" ht="36" customHeight="1" x14ac:dyDescent="0.25">
      <c r="A1" s="54" t="s">
        <v>3</v>
      </c>
      <c r="B1" s="54" t="s">
        <v>3</v>
      </c>
      <c r="C1" s="54" t="s">
        <v>3</v>
      </c>
      <c r="D1" s="54" t="s">
        <v>4</v>
      </c>
      <c r="E1" s="54" t="s">
        <v>5</v>
      </c>
      <c r="F1" s="55" t="s">
        <v>6</v>
      </c>
      <c r="G1" s="54" t="s">
        <v>392</v>
      </c>
      <c r="H1" s="54" t="s">
        <v>413</v>
      </c>
      <c r="I1" s="54" t="s">
        <v>417</v>
      </c>
      <c r="J1" s="55" t="s">
        <v>429</v>
      </c>
      <c r="K1" s="56" t="s">
        <v>7</v>
      </c>
      <c r="L1" s="57" t="s">
        <v>8</v>
      </c>
      <c r="M1" s="58" t="s">
        <v>6</v>
      </c>
      <c r="N1" s="59"/>
      <c r="O1" s="57" t="s">
        <v>710</v>
      </c>
      <c r="P1" s="54" t="s">
        <v>691</v>
      </c>
      <c r="Q1" s="1" t="s">
        <v>13</v>
      </c>
      <c r="R1" s="1" t="s">
        <v>33</v>
      </c>
    </row>
    <row r="2" spans="1:18" s="8" customFormat="1" x14ac:dyDescent="0.2">
      <c r="A2" s="15" t="s">
        <v>40</v>
      </c>
      <c r="B2" s="4" t="s">
        <v>10</v>
      </c>
      <c r="C2" s="4" t="s">
        <v>58</v>
      </c>
      <c r="D2" s="3" t="s">
        <v>11</v>
      </c>
      <c r="E2" s="3" t="s">
        <v>404</v>
      </c>
      <c r="F2" s="3" t="s">
        <v>683</v>
      </c>
      <c r="G2" s="2" t="s">
        <v>393</v>
      </c>
      <c r="H2" s="7" t="s">
        <v>418</v>
      </c>
      <c r="I2" s="7" t="s">
        <v>418</v>
      </c>
      <c r="J2" s="14" t="s">
        <v>422</v>
      </c>
      <c r="K2" s="5" t="s">
        <v>14</v>
      </c>
      <c r="L2" s="4" t="s">
        <v>15</v>
      </c>
      <c r="M2" s="3" t="s">
        <v>683</v>
      </c>
      <c r="N2" s="48"/>
      <c r="O2" s="60" t="s">
        <v>690</v>
      </c>
      <c r="P2" s="3" t="s">
        <v>410</v>
      </c>
      <c r="Q2" s="6" t="s">
        <v>692</v>
      </c>
      <c r="R2" s="11" t="s">
        <v>23</v>
      </c>
    </row>
    <row r="3" spans="1:18" ht="22.5" x14ac:dyDescent="0.2">
      <c r="A3" s="15" t="s">
        <v>41</v>
      </c>
      <c r="B3" s="4" t="s">
        <v>16</v>
      </c>
      <c r="C3" s="4" t="s">
        <v>59</v>
      </c>
      <c r="D3" s="11" t="s">
        <v>17</v>
      </c>
      <c r="E3" s="3" t="s">
        <v>405</v>
      </c>
      <c r="F3" s="11" t="s">
        <v>685</v>
      </c>
      <c r="G3" s="11" t="s">
        <v>395</v>
      </c>
      <c r="H3" s="9" t="s">
        <v>414</v>
      </c>
      <c r="I3" s="9" t="s">
        <v>719</v>
      </c>
      <c r="J3" s="14" t="s">
        <v>423</v>
      </c>
      <c r="K3" s="6" t="s">
        <v>19</v>
      </c>
      <c r="L3" s="4" t="s">
        <v>20</v>
      </c>
      <c r="M3" s="11" t="s">
        <v>685</v>
      </c>
      <c r="N3" s="48"/>
      <c r="O3" s="48" t="s">
        <v>689</v>
      </c>
      <c r="P3" s="3" t="s">
        <v>411</v>
      </c>
      <c r="Q3" s="11" t="s">
        <v>693</v>
      </c>
      <c r="R3" s="12" t="s">
        <v>30</v>
      </c>
    </row>
    <row r="4" spans="1:18" x14ac:dyDescent="0.2">
      <c r="A4" s="15" t="s">
        <v>42</v>
      </c>
      <c r="B4" s="4" t="s">
        <v>21</v>
      </c>
      <c r="C4" s="4" t="s">
        <v>60</v>
      </c>
      <c r="E4" s="11" t="s">
        <v>18</v>
      </c>
      <c r="F4" s="11" t="s">
        <v>711</v>
      </c>
      <c r="G4" s="11" t="s">
        <v>394</v>
      </c>
      <c r="H4" s="12" t="s">
        <v>415</v>
      </c>
      <c r="I4" s="9" t="s">
        <v>720</v>
      </c>
      <c r="J4" s="14" t="s">
        <v>424</v>
      </c>
      <c r="K4" s="6" t="s">
        <v>26</v>
      </c>
      <c r="L4" s="4" t="s">
        <v>27</v>
      </c>
      <c r="M4" s="11" t="s">
        <v>711</v>
      </c>
      <c r="N4" s="48"/>
      <c r="O4" s="48"/>
      <c r="P4" s="3"/>
    </row>
    <row r="5" spans="1:18" x14ac:dyDescent="0.2">
      <c r="A5" s="15" t="s">
        <v>43</v>
      </c>
      <c r="B5" s="4" t="s">
        <v>28</v>
      </c>
      <c r="C5" s="4" t="s">
        <v>61</v>
      </c>
      <c r="E5" s="11" t="s">
        <v>22</v>
      </c>
      <c r="F5" s="12" t="s">
        <v>684</v>
      </c>
      <c r="G5" s="32" t="s">
        <v>29</v>
      </c>
      <c r="H5" s="3" t="s">
        <v>715</v>
      </c>
      <c r="I5" s="9" t="s">
        <v>721</v>
      </c>
      <c r="J5" s="14" t="s">
        <v>425</v>
      </c>
      <c r="L5" s="4" t="s">
        <v>32</v>
      </c>
      <c r="M5" s="12" t="s">
        <v>684</v>
      </c>
      <c r="N5" s="48" t="s">
        <v>687</v>
      </c>
      <c r="O5" s="48"/>
      <c r="P5" s="3"/>
    </row>
    <row r="6" spans="1:18" x14ac:dyDescent="0.2">
      <c r="A6" s="15" t="s">
        <v>44</v>
      </c>
      <c r="B6" s="4" t="s">
        <v>20</v>
      </c>
      <c r="C6" s="4" t="s">
        <v>62</v>
      </c>
      <c r="E6" s="11" t="s">
        <v>406</v>
      </c>
      <c r="F6" s="12" t="s">
        <v>686</v>
      </c>
      <c r="G6" s="31"/>
      <c r="H6" s="12" t="s">
        <v>714</v>
      </c>
      <c r="I6" s="9" t="s">
        <v>722</v>
      </c>
      <c r="J6" s="14" t="s">
        <v>426</v>
      </c>
      <c r="L6" s="4" t="s">
        <v>34</v>
      </c>
      <c r="M6" s="12" t="s">
        <v>686</v>
      </c>
      <c r="N6" s="48" t="s">
        <v>687</v>
      </c>
      <c r="O6" s="61"/>
      <c r="P6" s="3"/>
    </row>
    <row r="7" spans="1:18" x14ac:dyDescent="0.2">
      <c r="A7" s="15" t="s">
        <v>45</v>
      </c>
      <c r="B7" s="4" t="s">
        <v>35</v>
      </c>
      <c r="C7" s="4" t="s">
        <v>63</v>
      </c>
      <c r="E7" s="11" t="s">
        <v>29</v>
      </c>
      <c r="I7" s="9" t="s">
        <v>723</v>
      </c>
      <c r="J7" s="14" t="s">
        <v>427</v>
      </c>
      <c r="L7" s="4" t="s">
        <v>36</v>
      </c>
    </row>
    <row r="8" spans="1:18" x14ac:dyDescent="0.2">
      <c r="A8" s="15" t="s">
        <v>46</v>
      </c>
      <c r="B8" s="4" t="s">
        <v>15</v>
      </c>
      <c r="C8" s="4" t="s">
        <v>64</v>
      </c>
      <c r="I8" s="9" t="s">
        <v>724</v>
      </c>
      <c r="J8" s="14" t="s">
        <v>428</v>
      </c>
      <c r="L8" s="4" t="s">
        <v>37</v>
      </c>
    </row>
    <row r="9" spans="1:18" ht="22.5" x14ac:dyDescent="0.2">
      <c r="I9" s="9" t="s">
        <v>725</v>
      </c>
      <c r="L9" s="4" t="s">
        <v>38</v>
      </c>
    </row>
    <row r="10" spans="1:18" x14ac:dyDescent="0.2">
      <c r="I10" s="9" t="s">
        <v>726</v>
      </c>
      <c r="L10" s="4" t="s">
        <v>39</v>
      </c>
    </row>
    <row r="11" spans="1:18" ht="22.5" x14ac:dyDescent="0.2">
      <c r="I11" s="9" t="s">
        <v>727</v>
      </c>
      <c r="J11" s="13"/>
      <c r="L11" s="4"/>
    </row>
    <row r="12" spans="1:18" x14ac:dyDescent="0.2">
      <c r="I12" s="9" t="s">
        <v>728</v>
      </c>
    </row>
    <row r="13" spans="1:18" x14ac:dyDescent="0.2">
      <c r="I13" s="9" t="s">
        <v>729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253"/>
  <sheetViews>
    <sheetView workbookViewId="0">
      <selection activeCell="B2" sqref="B2"/>
    </sheetView>
  </sheetViews>
  <sheetFormatPr baseColWidth="10" defaultRowHeight="15" x14ac:dyDescent="0.25"/>
  <cols>
    <col min="2" max="2" width="11.42578125" style="39"/>
  </cols>
  <sheetData>
    <row r="1" spans="1:8" x14ac:dyDescent="0.25">
      <c r="A1" s="16" t="s">
        <v>65</v>
      </c>
      <c r="B1" s="17" t="s">
        <v>66</v>
      </c>
      <c r="C1" s="18" t="s">
        <v>67</v>
      </c>
      <c r="D1" s="17" t="s">
        <v>66</v>
      </c>
      <c r="E1" s="17" t="s">
        <v>68</v>
      </c>
      <c r="F1" s="16" t="s">
        <v>69</v>
      </c>
    </row>
    <row r="2" spans="1:8" x14ac:dyDescent="0.25">
      <c r="A2" s="19">
        <v>1</v>
      </c>
      <c r="B2" s="20" t="s">
        <v>431</v>
      </c>
      <c r="C2" s="21" t="s">
        <v>682</v>
      </c>
      <c r="D2" s="20" t="s">
        <v>431</v>
      </c>
      <c r="E2" s="20"/>
      <c r="F2" s="22" t="s">
        <v>70</v>
      </c>
      <c r="G2" t="s">
        <v>57</v>
      </c>
      <c r="H2" t="str">
        <f>B2&amp;G2&amp;C2</f>
        <v>000 DIRECTO</v>
      </c>
    </row>
    <row r="3" spans="1:8" x14ac:dyDescent="0.25">
      <c r="A3" s="19">
        <v>1</v>
      </c>
      <c r="B3" s="20">
        <v>257</v>
      </c>
      <c r="C3" s="21" t="s">
        <v>432</v>
      </c>
      <c r="D3" s="20">
        <v>257</v>
      </c>
      <c r="E3" s="20">
        <v>647</v>
      </c>
      <c r="F3" s="22" t="s">
        <v>70</v>
      </c>
      <c r="G3" t="s">
        <v>57</v>
      </c>
      <c r="H3" t="str">
        <f t="shared" ref="H3:H66" si="0">B3&amp;G3&amp;C3</f>
        <v>257 257 Abu Dabi</v>
      </c>
    </row>
    <row r="4" spans="1:8" x14ac:dyDescent="0.25">
      <c r="A4" s="19">
        <v>2</v>
      </c>
      <c r="B4" s="20">
        <v>258</v>
      </c>
      <c r="C4" s="21" t="s">
        <v>433</v>
      </c>
      <c r="D4" s="20">
        <v>258</v>
      </c>
      <c r="E4" s="20">
        <v>647</v>
      </c>
      <c r="F4" s="22" t="s">
        <v>70</v>
      </c>
      <c r="G4" t="s">
        <v>57</v>
      </c>
      <c r="H4" t="str">
        <f t="shared" si="0"/>
        <v>258 258 Achmán</v>
      </c>
    </row>
    <row r="5" spans="1:8" x14ac:dyDescent="0.25">
      <c r="A5" s="19">
        <v>3</v>
      </c>
      <c r="B5" s="20" t="s">
        <v>71</v>
      </c>
      <c r="C5" s="21" t="s">
        <v>434</v>
      </c>
      <c r="D5" s="20" t="s">
        <v>71</v>
      </c>
      <c r="E5" s="20">
        <v>660</v>
      </c>
      <c r="F5" s="22" t="s">
        <v>72</v>
      </c>
      <c r="G5" t="s">
        <v>57</v>
      </c>
      <c r="H5" t="str">
        <f t="shared" si="0"/>
        <v>073 073 Afganistán</v>
      </c>
    </row>
    <row r="6" spans="1:8" x14ac:dyDescent="0.25">
      <c r="A6" s="19">
        <v>4</v>
      </c>
      <c r="B6" s="20" t="s">
        <v>73</v>
      </c>
      <c r="C6" s="21" t="s">
        <v>435</v>
      </c>
      <c r="D6" s="20" t="s">
        <v>73</v>
      </c>
      <c r="E6" s="20" t="s">
        <v>74</v>
      </c>
      <c r="F6" s="22" t="s">
        <v>75</v>
      </c>
      <c r="G6" t="s">
        <v>57</v>
      </c>
      <c r="H6" t="str">
        <f t="shared" si="0"/>
        <v>074 074 Albania</v>
      </c>
    </row>
    <row r="7" spans="1:8" x14ac:dyDescent="0.25">
      <c r="A7" s="19">
        <v>5</v>
      </c>
      <c r="B7" s="20" t="s">
        <v>76</v>
      </c>
      <c r="C7" s="21" t="s">
        <v>436</v>
      </c>
      <c r="D7" s="20" t="s">
        <v>76</v>
      </c>
      <c r="E7" s="20" t="s">
        <v>77</v>
      </c>
      <c r="F7" s="22" t="s">
        <v>78</v>
      </c>
      <c r="G7" t="s">
        <v>57</v>
      </c>
      <c r="H7" t="str">
        <f t="shared" si="0"/>
        <v>040 040 Alemania</v>
      </c>
    </row>
    <row r="8" spans="1:8" x14ac:dyDescent="0.25">
      <c r="A8" s="19">
        <v>6</v>
      </c>
      <c r="B8" s="20">
        <v>203</v>
      </c>
      <c r="C8" s="21" t="s">
        <v>437</v>
      </c>
      <c r="D8" s="20">
        <v>203</v>
      </c>
      <c r="E8" s="20" t="s">
        <v>79</v>
      </c>
      <c r="F8" s="22" t="s">
        <v>80</v>
      </c>
      <c r="G8" t="s">
        <v>57</v>
      </c>
      <c r="H8" t="str">
        <f t="shared" si="0"/>
        <v>203 203 Andorra</v>
      </c>
    </row>
    <row r="9" spans="1:8" x14ac:dyDescent="0.25">
      <c r="A9" s="19">
        <v>7</v>
      </c>
      <c r="B9" s="20">
        <v>158</v>
      </c>
      <c r="C9" s="21" t="s">
        <v>438</v>
      </c>
      <c r="D9" s="20">
        <v>158</v>
      </c>
      <c r="E9" s="20">
        <v>330</v>
      </c>
      <c r="F9" s="22" t="s">
        <v>81</v>
      </c>
      <c r="G9" t="s">
        <v>57</v>
      </c>
      <c r="H9" t="str">
        <f t="shared" si="0"/>
        <v>158 158 Angola</v>
      </c>
    </row>
    <row r="10" spans="1:8" x14ac:dyDescent="0.25">
      <c r="A10" s="19">
        <v>8</v>
      </c>
      <c r="B10" s="20">
        <v>221</v>
      </c>
      <c r="C10" s="21" t="s">
        <v>439</v>
      </c>
      <c r="D10" s="20">
        <v>221</v>
      </c>
      <c r="E10" s="20">
        <v>446</v>
      </c>
      <c r="F10" s="22" t="s">
        <v>82</v>
      </c>
      <c r="G10" t="s">
        <v>57</v>
      </c>
      <c r="H10" t="str">
        <f t="shared" si="0"/>
        <v>221 221 Anguila</v>
      </c>
    </row>
    <row r="11" spans="1:8" x14ac:dyDescent="0.25">
      <c r="A11" s="19">
        <v>9</v>
      </c>
      <c r="B11" s="20">
        <v>222</v>
      </c>
      <c r="C11" s="21" t="s">
        <v>440</v>
      </c>
      <c r="D11" s="20">
        <v>222</v>
      </c>
      <c r="E11" s="20">
        <v>459</v>
      </c>
      <c r="F11" s="22" t="s">
        <v>83</v>
      </c>
      <c r="G11" t="s">
        <v>57</v>
      </c>
      <c r="H11" t="str">
        <f t="shared" si="0"/>
        <v>222 222 Antigua y Barbuda</v>
      </c>
    </row>
    <row r="12" spans="1:8" x14ac:dyDescent="0.25">
      <c r="A12" s="19">
        <v>10</v>
      </c>
      <c r="B12" s="20">
        <v>193</v>
      </c>
      <c r="C12" s="21" t="s">
        <v>441</v>
      </c>
      <c r="D12" s="20">
        <v>193</v>
      </c>
      <c r="E12" s="20">
        <v>478</v>
      </c>
      <c r="F12" s="22" t="s">
        <v>84</v>
      </c>
      <c r="G12" t="s">
        <v>57</v>
      </c>
      <c r="H12" t="str">
        <f t="shared" si="0"/>
        <v>193 193 Antillas Neerlandesas</v>
      </c>
    </row>
    <row r="13" spans="1:8" x14ac:dyDescent="0.25">
      <c r="A13" s="19">
        <v>11</v>
      </c>
      <c r="B13" s="20">
        <v>130</v>
      </c>
      <c r="C13" s="21" t="s">
        <v>442</v>
      </c>
      <c r="D13" s="20">
        <v>130</v>
      </c>
      <c r="E13" s="20">
        <v>632</v>
      </c>
      <c r="F13" s="22" t="s">
        <v>85</v>
      </c>
      <c r="G13" t="s">
        <v>57</v>
      </c>
      <c r="H13" t="str">
        <f t="shared" si="0"/>
        <v>130 130 Arabia Saudita</v>
      </c>
    </row>
    <row r="14" spans="1:8" x14ac:dyDescent="0.25">
      <c r="A14" s="19">
        <v>12</v>
      </c>
      <c r="B14" s="20" t="s">
        <v>86</v>
      </c>
      <c r="C14" s="21" t="s">
        <v>443</v>
      </c>
      <c r="D14" s="20" t="s">
        <v>86</v>
      </c>
      <c r="E14" s="20">
        <v>208</v>
      </c>
      <c r="F14" s="22" t="s">
        <v>87</v>
      </c>
      <c r="G14" t="s">
        <v>57</v>
      </c>
      <c r="H14" t="str">
        <f t="shared" si="0"/>
        <v>075 075 Argelia</v>
      </c>
    </row>
    <row r="15" spans="1:8" x14ac:dyDescent="0.25">
      <c r="A15" s="19">
        <v>13</v>
      </c>
      <c r="B15" s="20" t="s">
        <v>88</v>
      </c>
      <c r="C15" s="21" t="s">
        <v>444</v>
      </c>
      <c r="D15" s="20" t="s">
        <v>88</v>
      </c>
      <c r="E15" s="20">
        <v>528</v>
      </c>
      <c r="F15" s="22" t="s">
        <v>89</v>
      </c>
      <c r="G15" t="s">
        <v>57</v>
      </c>
      <c r="H15" t="str">
        <f t="shared" si="0"/>
        <v>050 050 Argentina</v>
      </c>
    </row>
    <row r="16" spans="1:8" x14ac:dyDescent="0.25">
      <c r="A16" s="19">
        <v>14</v>
      </c>
      <c r="B16" s="20">
        <v>266</v>
      </c>
      <c r="C16" s="21" t="s">
        <v>445</v>
      </c>
      <c r="D16" s="20">
        <v>266</v>
      </c>
      <c r="E16" s="20" t="s">
        <v>90</v>
      </c>
      <c r="F16" s="22" t="s">
        <v>91</v>
      </c>
      <c r="G16" t="s">
        <v>57</v>
      </c>
      <c r="H16" t="str">
        <f t="shared" si="0"/>
        <v>266 266 Armenia</v>
      </c>
    </row>
    <row r="17" spans="1:8" x14ac:dyDescent="0.25">
      <c r="A17" s="19">
        <v>15</v>
      </c>
      <c r="B17" s="20">
        <v>197</v>
      </c>
      <c r="C17" s="21" t="s">
        <v>446</v>
      </c>
      <c r="D17" s="20">
        <v>197</v>
      </c>
      <c r="E17" s="20">
        <v>474</v>
      </c>
      <c r="F17" s="22" t="s">
        <v>92</v>
      </c>
      <c r="G17" t="s">
        <v>57</v>
      </c>
      <c r="H17" t="str">
        <f t="shared" si="0"/>
        <v>197 197 Aruba</v>
      </c>
    </row>
    <row r="18" spans="1:8" x14ac:dyDescent="0.25">
      <c r="A18" s="19">
        <v>16</v>
      </c>
      <c r="B18" s="20" t="s">
        <v>93</v>
      </c>
      <c r="C18" s="21" t="s">
        <v>447</v>
      </c>
      <c r="D18" s="20" t="s">
        <v>93</v>
      </c>
      <c r="E18" s="20">
        <v>800</v>
      </c>
      <c r="F18" s="22" t="s">
        <v>94</v>
      </c>
      <c r="G18" t="s">
        <v>57</v>
      </c>
      <c r="H18" t="str">
        <f t="shared" si="0"/>
        <v>051 051 Australia</v>
      </c>
    </row>
    <row r="19" spans="1:8" x14ac:dyDescent="0.25">
      <c r="A19" s="19">
        <v>17</v>
      </c>
      <c r="B19" s="20" t="s">
        <v>95</v>
      </c>
      <c r="C19" s="21" t="s">
        <v>448</v>
      </c>
      <c r="D19" s="20" t="s">
        <v>95</v>
      </c>
      <c r="E19" s="20" t="s">
        <v>96</v>
      </c>
      <c r="F19" s="22" t="s">
        <v>97</v>
      </c>
      <c r="G19" t="s">
        <v>57</v>
      </c>
      <c r="H19" t="str">
        <f t="shared" si="0"/>
        <v>052 052 Austria</v>
      </c>
    </row>
    <row r="20" spans="1:8" x14ac:dyDescent="0.25">
      <c r="A20" s="19">
        <v>18</v>
      </c>
      <c r="B20" s="20">
        <v>276</v>
      </c>
      <c r="C20" s="21" t="s">
        <v>449</v>
      </c>
      <c r="D20" s="20">
        <v>276</v>
      </c>
      <c r="E20" s="20" t="s">
        <v>98</v>
      </c>
      <c r="F20" s="22" t="s">
        <v>99</v>
      </c>
      <c r="G20" t="s">
        <v>57</v>
      </c>
      <c r="H20" t="str">
        <f t="shared" si="0"/>
        <v>276 276 Azerbaiyán</v>
      </c>
    </row>
    <row r="21" spans="1:8" x14ac:dyDescent="0.25">
      <c r="A21" s="19">
        <v>19</v>
      </c>
      <c r="B21" s="20">
        <v>165</v>
      </c>
      <c r="C21" s="21" t="s">
        <v>450</v>
      </c>
      <c r="D21" s="20">
        <v>165</v>
      </c>
      <c r="E21" s="20" t="s">
        <v>100</v>
      </c>
      <c r="F21" s="22" t="s">
        <v>101</v>
      </c>
      <c r="G21" t="s">
        <v>57</v>
      </c>
      <c r="H21" t="str">
        <f t="shared" si="0"/>
        <v>165 165 Azores y Madera</v>
      </c>
    </row>
    <row r="22" spans="1:8" x14ac:dyDescent="0.25">
      <c r="A22" s="19">
        <v>20</v>
      </c>
      <c r="B22" s="20">
        <v>216</v>
      </c>
      <c r="C22" s="21" t="s">
        <v>451</v>
      </c>
      <c r="D22" s="20">
        <v>216</v>
      </c>
      <c r="E22" s="20">
        <v>453</v>
      </c>
      <c r="F22" s="22" t="s">
        <v>102</v>
      </c>
      <c r="G22" t="s">
        <v>57</v>
      </c>
      <c r="H22" t="str">
        <f t="shared" si="0"/>
        <v>216 216 Bahamas</v>
      </c>
    </row>
    <row r="23" spans="1:8" x14ac:dyDescent="0.25">
      <c r="A23" s="19">
        <v>21</v>
      </c>
      <c r="B23" s="20" t="s">
        <v>103</v>
      </c>
      <c r="C23" s="21" t="s">
        <v>452</v>
      </c>
      <c r="D23" s="20" t="s">
        <v>103</v>
      </c>
      <c r="E23" s="20">
        <v>640</v>
      </c>
      <c r="F23" s="22" t="s">
        <v>104</v>
      </c>
      <c r="G23" t="s">
        <v>57</v>
      </c>
      <c r="H23" t="str">
        <f t="shared" si="0"/>
        <v>076 076 Bahrein</v>
      </c>
    </row>
    <row r="24" spans="1:8" x14ac:dyDescent="0.25">
      <c r="A24" s="19">
        <v>22</v>
      </c>
      <c r="B24" s="20">
        <v>254</v>
      </c>
      <c r="C24" s="21" t="s">
        <v>453</v>
      </c>
      <c r="D24" s="20">
        <v>254</v>
      </c>
      <c r="E24" s="20">
        <v>666</v>
      </c>
      <c r="F24" s="22" t="s">
        <v>105</v>
      </c>
      <c r="G24" t="s">
        <v>57</v>
      </c>
      <c r="H24" t="str">
        <f t="shared" si="0"/>
        <v>254 254 Bangladesh</v>
      </c>
    </row>
    <row r="25" spans="1:8" x14ac:dyDescent="0.25">
      <c r="A25" s="19">
        <v>23</v>
      </c>
      <c r="B25" s="20">
        <v>217</v>
      </c>
      <c r="C25" s="21" t="s">
        <v>454</v>
      </c>
      <c r="D25" s="20">
        <v>217</v>
      </c>
      <c r="E25" s="20">
        <v>469</v>
      </c>
      <c r="F25" s="22" t="s">
        <v>106</v>
      </c>
      <c r="G25" t="s">
        <v>57</v>
      </c>
      <c r="H25" t="str">
        <f t="shared" si="0"/>
        <v>217 217 Barbados</v>
      </c>
    </row>
    <row r="26" spans="1:8" x14ac:dyDescent="0.25">
      <c r="A26" s="19">
        <v>24</v>
      </c>
      <c r="B26" s="20">
        <v>248</v>
      </c>
      <c r="C26" s="21" t="s">
        <v>455</v>
      </c>
      <c r="D26" s="20">
        <v>248</v>
      </c>
      <c r="E26" s="23"/>
      <c r="F26" s="24"/>
      <c r="G26" t="s">
        <v>57</v>
      </c>
      <c r="H26" t="str">
        <f t="shared" si="0"/>
        <v>248 248 Barlovento, Islas de</v>
      </c>
    </row>
    <row r="27" spans="1:8" x14ac:dyDescent="0.25">
      <c r="A27" s="19">
        <v>25</v>
      </c>
      <c r="B27" s="20" t="s">
        <v>107</v>
      </c>
      <c r="C27" s="21" t="s">
        <v>456</v>
      </c>
      <c r="D27" s="20" t="s">
        <v>107</v>
      </c>
      <c r="E27" s="20" t="s">
        <v>71</v>
      </c>
      <c r="F27" s="22" t="s">
        <v>108</v>
      </c>
      <c r="G27" t="s">
        <v>57</v>
      </c>
      <c r="H27" t="str">
        <f t="shared" si="0"/>
        <v>081 081 Belarús</v>
      </c>
    </row>
    <row r="28" spans="1:8" x14ac:dyDescent="0.25">
      <c r="A28" s="19">
        <v>26</v>
      </c>
      <c r="B28" s="20" t="s">
        <v>109</v>
      </c>
      <c r="C28" s="21" t="s">
        <v>457</v>
      </c>
      <c r="D28" s="20" t="s">
        <v>109</v>
      </c>
      <c r="E28" s="20" t="s">
        <v>110</v>
      </c>
      <c r="F28" s="22" t="s">
        <v>111</v>
      </c>
      <c r="G28" t="s">
        <v>57</v>
      </c>
      <c r="H28" t="str">
        <f t="shared" si="0"/>
        <v>046 046 Bélgica</v>
      </c>
    </row>
    <row r="29" spans="1:8" x14ac:dyDescent="0.25">
      <c r="A29" s="19">
        <v>27</v>
      </c>
      <c r="B29" s="20">
        <v>195</v>
      </c>
      <c r="C29" s="21" t="s">
        <v>458</v>
      </c>
      <c r="D29" s="20">
        <v>195</v>
      </c>
      <c r="E29" s="20">
        <v>421</v>
      </c>
      <c r="F29" s="22" t="s">
        <v>112</v>
      </c>
      <c r="G29" t="s">
        <v>57</v>
      </c>
      <c r="H29" t="str">
        <f t="shared" si="0"/>
        <v>195 195 Belice</v>
      </c>
    </row>
    <row r="30" spans="1:8" x14ac:dyDescent="0.25">
      <c r="A30" s="19">
        <v>28</v>
      </c>
      <c r="B30" s="20" t="s">
        <v>113</v>
      </c>
      <c r="C30" s="21" t="s">
        <v>459</v>
      </c>
      <c r="D30" s="20" t="s">
        <v>113</v>
      </c>
      <c r="E30" s="20">
        <v>284</v>
      </c>
      <c r="F30" s="22" t="s">
        <v>114</v>
      </c>
      <c r="G30" t="s">
        <v>57</v>
      </c>
      <c r="H30" t="str">
        <f t="shared" si="0"/>
        <v>022 022 Benin</v>
      </c>
    </row>
    <row r="31" spans="1:8" x14ac:dyDescent="0.25">
      <c r="A31" s="19">
        <v>29</v>
      </c>
      <c r="B31" s="20">
        <v>246</v>
      </c>
      <c r="C31" s="21" t="s">
        <v>460</v>
      </c>
      <c r="D31" s="20">
        <v>246</v>
      </c>
      <c r="E31" s="20">
        <v>413</v>
      </c>
      <c r="F31" s="22" t="s">
        <v>115</v>
      </c>
      <c r="G31" t="s">
        <v>57</v>
      </c>
      <c r="H31" t="str">
        <f t="shared" si="0"/>
        <v>246 246 Bermuda</v>
      </c>
    </row>
    <row r="32" spans="1:8" x14ac:dyDescent="0.25">
      <c r="A32" s="19">
        <v>30</v>
      </c>
      <c r="B32" s="20">
        <v>212</v>
      </c>
      <c r="C32" s="21" t="s">
        <v>461</v>
      </c>
      <c r="D32" s="20">
        <v>212</v>
      </c>
      <c r="E32" s="20">
        <v>675</v>
      </c>
      <c r="F32" s="22" t="s">
        <v>116</v>
      </c>
      <c r="G32" t="s">
        <v>57</v>
      </c>
      <c r="H32" t="str">
        <f t="shared" si="0"/>
        <v>212 212 Bhután</v>
      </c>
    </row>
    <row r="33" spans="1:8" x14ac:dyDescent="0.25">
      <c r="A33" s="19">
        <v>31</v>
      </c>
      <c r="B33" s="20" t="s">
        <v>9</v>
      </c>
      <c r="C33" s="21" t="s">
        <v>462</v>
      </c>
      <c r="D33" s="20" t="s">
        <v>9</v>
      </c>
      <c r="E33" s="20">
        <v>516</v>
      </c>
      <c r="F33" s="22" t="s">
        <v>117</v>
      </c>
      <c r="G33" t="s">
        <v>57</v>
      </c>
      <c r="H33" t="str">
        <f t="shared" si="0"/>
        <v>001 001 Bolivia</v>
      </c>
    </row>
    <row r="34" spans="1:8" x14ac:dyDescent="0.25">
      <c r="A34" s="19">
        <v>32</v>
      </c>
      <c r="B34" s="20">
        <v>190</v>
      </c>
      <c r="C34" s="21" t="s">
        <v>463</v>
      </c>
      <c r="D34" s="20">
        <v>190</v>
      </c>
      <c r="E34" s="20">
        <v>478</v>
      </c>
      <c r="F34" s="22" t="s">
        <v>84</v>
      </c>
      <c r="G34" t="s">
        <v>57</v>
      </c>
      <c r="H34" t="str">
        <f t="shared" si="0"/>
        <v>190 190 Bonaire</v>
      </c>
    </row>
    <row r="35" spans="1:8" x14ac:dyDescent="0.25">
      <c r="A35" s="19">
        <v>33</v>
      </c>
      <c r="B35" s="20">
        <v>287</v>
      </c>
      <c r="C35" s="21" t="s">
        <v>464</v>
      </c>
      <c r="D35" s="20">
        <v>287</v>
      </c>
      <c r="E35" s="20" t="s">
        <v>118</v>
      </c>
      <c r="F35" s="22" t="s">
        <v>119</v>
      </c>
      <c r="G35" t="s">
        <v>57</v>
      </c>
      <c r="H35" t="str">
        <f t="shared" si="0"/>
        <v>287 287 Bosnia y Herzegovina</v>
      </c>
    </row>
    <row r="36" spans="1:8" x14ac:dyDescent="0.25">
      <c r="A36" s="19">
        <v>34</v>
      </c>
      <c r="B36" s="20" t="s">
        <v>98</v>
      </c>
      <c r="C36" s="21" t="s">
        <v>465</v>
      </c>
      <c r="D36" s="20" t="s">
        <v>98</v>
      </c>
      <c r="E36" s="20">
        <v>391</v>
      </c>
      <c r="F36" s="22" t="s">
        <v>120</v>
      </c>
      <c r="G36" t="s">
        <v>57</v>
      </c>
      <c r="H36" t="str">
        <f t="shared" si="0"/>
        <v>078 078 Botswana</v>
      </c>
    </row>
    <row r="37" spans="1:8" x14ac:dyDescent="0.25">
      <c r="A37" s="19">
        <v>35</v>
      </c>
      <c r="B37" s="20" t="s">
        <v>121</v>
      </c>
      <c r="C37" s="21" t="s">
        <v>466</v>
      </c>
      <c r="D37" s="20" t="s">
        <v>121</v>
      </c>
      <c r="E37" s="20">
        <v>508</v>
      </c>
      <c r="F37" s="22" t="s">
        <v>122</v>
      </c>
      <c r="G37" t="s">
        <v>57</v>
      </c>
      <c r="H37" t="str">
        <f t="shared" si="0"/>
        <v>002 002 Brasil</v>
      </c>
    </row>
    <row r="38" spans="1:8" x14ac:dyDescent="0.25">
      <c r="A38" s="19">
        <v>36</v>
      </c>
      <c r="B38" s="20">
        <v>213</v>
      </c>
      <c r="C38" s="21" t="s">
        <v>467</v>
      </c>
      <c r="D38" s="20">
        <v>213</v>
      </c>
      <c r="E38" s="20">
        <v>703</v>
      </c>
      <c r="F38" s="22" t="s">
        <v>123</v>
      </c>
      <c r="G38" t="s">
        <v>57</v>
      </c>
      <c r="H38" t="str">
        <f t="shared" si="0"/>
        <v>213 213 Brunei Darussalam</v>
      </c>
    </row>
    <row r="39" spans="1:8" x14ac:dyDescent="0.25">
      <c r="A39" s="19">
        <v>37</v>
      </c>
      <c r="B39" s="20" t="s">
        <v>124</v>
      </c>
      <c r="C39" s="21" t="s">
        <v>468</v>
      </c>
      <c r="D39" s="20" t="s">
        <v>124</v>
      </c>
      <c r="E39" s="20" t="s">
        <v>125</v>
      </c>
      <c r="F39" s="22" t="s">
        <v>126</v>
      </c>
      <c r="G39" t="s">
        <v>57</v>
      </c>
      <c r="H39" t="str">
        <f t="shared" si="0"/>
        <v>079 079 Bulgaria</v>
      </c>
    </row>
    <row r="40" spans="1:8" x14ac:dyDescent="0.25">
      <c r="A40" s="19">
        <v>38</v>
      </c>
      <c r="B40" s="20">
        <v>143</v>
      </c>
      <c r="C40" s="21" t="s">
        <v>469</v>
      </c>
      <c r="D40" s="20">
        <v>143</v>
      </c>
      <c r="E40" s="20">
        <v>236</v>
      </c>
      <c r="F40" s="22" t="s">
        <v>127</v>
      </c>
      <c r="G40" t="s">
        <v>57</v>
      </c>
      <c r="H40" t="str">
        <f t="shared" si="0"/>
        <v>143 143 Burkina Faso</v>
      </c>
    </row>
    <row r="41" spans="1:8" x14ac:dyDescent="0.25">
      <c r="A41" s="19">
        <v>39</v>
      </c>
      <c r="B41" s="20" t="s">
        <v>128</v>
      </c>
      <c r="C41" s="21" t="s">
        <v>470</v>
      </c>
      <c r="D41" s="20" t="s">
        <v>128</v>
      </c>
      <c r="E41" s="20">
        <v>328</v>
      </c>
      <c r="F41" s="22" t="s">
        <v>129</v>
      </c>
      <c r="G41" t="s">
        <v>57</v>
      </c>
      <c r="H41" t="str">
        <f t="shared" si="0"/>
        <v>027 027 Burundi</v>
      </c>
    </row>
    <row r="42" spans="1:8" x14ac:dyDescent="0.25">
      <c r="A42" s="19">
        <v>40</v>
      </c>
      <c r="B42" s="20">
        <v>162</v>
      </c>
      <c r="C42" s="21" t="s">
        <v>471</v>
      </c>
      <c r="D42" s="20">
        <v>162</v>
      </c>
      <c r="E42" s="20">
        <v>247</v>
      </c>
      <c r="F42" s="22" t="s">
        <v>130</v>
      </c>
      <c r="G42" t="s">
        <v>57</v>
      </c>
      <c r="H42" t="str">
        <f t="shared" si="0"/>
        <v>162 162 Cabo Verde</v>
      </c>
    </row>
    <row r="43" spans="1:8" x14ac:dyDescent="0.25">
      <c r="A43" s="19">
        <v>41</v>
      </c>
      <c r="B43" s="20">
        <v>218</v>
      </c>
      <c r="C43" s="21" t="s">
        <v>472</v>
      </c>
      <c r="D43" s="20">
        <v>218</v>
      </c>
      <c r="E43" s="20">
        <v>463</v>
      </c>
      <c r="F43" s="22" t="s">
        <v>131</v>
      </c>
      <c r="G43" t="s">
        <v>57</v>
      </c>
      <c r="H43" t="str">
        <f t="shared" si="0"/>
        <v>218 218 Caimán, Islas</v>
      </c>
    </row>
    <row r="44" spans="1:8" x14ac:dyDescent="0.25">
      <c r="A44" s="19">
        <v>42</v>
      </c>
      <c r="B44" s="20" t="s">
        <v>132</v>
      </c>
      <c r="C44" s="21" t="s">
        <v>473</v>
      </c>
      <c r="D44" s="20" t="s">
        <v>132</v>
      </c>
      <c r="E44" s="20">
        <v>696</v>
      </c>
      <c r="F44" s="22" t="s">
        <v>133</v>
      </c>
      <c r="G44" t="s">
        <v>57</v>
      </c>
      <c r="H44" t="str">
        <f t="shared" si="0"/>
        <v>082 082 Camboya</v>
      </c>
    </row>
    <row r="45" spans="1:8" x14ac:dyDescent="0.25">
      <c r="A45" s="19">
        <v>43</v>
      </c>
      <c r="B45" s="20" t="s">
        <v>134</v>
      </c>
      <c r="C45" s="21" t="s">
        <v>474</v>
      </c>
      <c r="D45" s="20" t="s">
        <v>134</v>
      </c>
      <c r="E45" s="20">
        <v>302</v>
      </c>
      <c r="F45" s="22" t="s">
        <v>135</v>
      </c>
      <c r="G45" t="s">
        <v>57</v>
      </c>
      <c r="H45" t="str">
        <f t="shared" si="0"/>
        <v>019 019 Camerún</v>
      </c>
    </row>
    <row r="46" spans="1:8" x14ac:dyDescent="0.25">
      <c r="A46" s="19">
        <v>44</v>
      </c>
      <c r="B46" s="20" t="s">
        <v>136</v>
      </c>
      <c r="C46" s="21" t="s">
        <v>475</v>
      </c>
      <c r="D46" s="20" t="s">
        <v>136</v>
      </c>
      <c r="E46" s="20">
        <v>404</v>
      </c>
      <c r="F46" s="22" t="s">
        <v>137</v>
      </c>
      <c r="G46" t="s">
        <v>57</v>
      </c>
      <c r="H46" t="str">
        <f t="shared" si="0"/>
        <v>054 054 Canadá</v>
      </c>
    </row>
    <row r="47" spans="1:8" x14ac:dyDescent="0.25">
      <c r="A47" s="19">
        <v>45</v>
      </c>
      <c r="B47" s="20">
        <v>305</v>
      </c>
      <c r="C47" s="21" t="s">
        <v>476</v>
      </c>
      <c r="D47" s="20">
        <v>305</v>
      </c>
      <c r="E47" s="23"/>
      <c r="F47" s="24"/>
      <c r="G47" t="s">
        <v>57</v>
      </c>
      <c r="H47" t="str">
        <f t="shared" si="0"/>
        <v>305 305 Carolinas, Islas</v>
      </c>
    </row>
    <row r="48" spans="1:8" x14ac:dyDescent="0.25">
      <c r="A48" s="19">
        <v>46</v>
      </c>
      <c r="B48" s="20">
        <v>296</v>
      </c>
      <c r="C48" s="21" t="s">
        <v>477</v>
      </c>
      <c r="D48" s="20">
        <v>296</v>
      </c>
      <c r="E48" s="20" t="s">
        <v>138</v>
      </c>
      <c r="F48" s="22" t="s">
        <v>139</v>
      </c>
      <c r="G48" t="s">
        <v>57</v>
      </c>
      <c r="H48" t="str">
        <f t="shared" si="0"/>
        <v>296 296 Ceuta</v>
      </c>
    </row>
    <row r="49" spans="1:8" x14ac:dyDescent="0.25">
      <c r="A49" s="19">
        <v>47</v>
      </c>
      <c r="B49" s="20" t="s">
        <v>140</v>
      </c>
      <c r="C49" s="21" t="s">
        <v>478</v>
      </c>
      <c r="D49" s="20" t="s">
        <v>140</v>
      </c>
      <c r="E49" s="20">
        <v>244</v>
      </c>
      <c r="F49" s="22" t="s">
        <v>141</v>
      </c>
      <c r="G49" t="s">
        <v>57</v>
      </c>
      <c r="H49" t="str">
        <f t="shared" si="0"/>
        <v>084 084 Chad</v>
      </c>
    </row>
    <row r="50" spans="1:8" x14ac:dyDescent="0.25">
      <c r="A50" s="19">
        <v>48</v>
      </c>
      <c r="B50" s="20" t="s">
        <v>142</v>
      </c>
      <c r="C50" s="21" t="s">
        <v>479</v>
      </c>
      <c r="D50" s="20" t="s">
        <v>142</v>
      </c>
      <c r="E50" s="20">
        <v>512</v>
      </c>
      <c r="F50" s="22" t="s">
        <v>143</v>
      </c>
      <c r="G50" t="s">
        <v>57</v>
      </c>
      <c r="H50" t="str">
        <f t="shared" si="0"/>
        <v>055 055 Chile</v>
      </c>
    </row>
    <row r="51" spans="1:8" x14ac:dyDescent="0.25">
      <c r="A51" s="19">
        <v>49</v>
      </c>
      <c r="B51" s="20" t="s">
        <v>79</v>
      </c>
      <c r="C51" s="21" t="s">
        <v>480</v>
      </c>
      <c r="D51" s="20" t="s">
        <v>79</v>
      </c>
      <c r="E51" s="20">
        <v>720</v>
      </c>
      <c r="F51" s="22" t="s">
        <v>144</v>
      </c>
      <c r="G51" t="s">
        <v>57</v>
      </c>
      <c r="H51" t="str">
        <f t="shared" si="0"/>
        <v>043 043 China</v>
      </c>
    </row>
    <row r="52" spans="1:8" x14ac:dyDescent="0.25">
      <c r="A52" s="19">
        <v>50</v>
      </c>
      <c r="B52" s="20" t="s">
        <v>145</v>
      </c>
      <c r="C52" s="21" t="s">
        <v>481</v>
      </c>
      <c r="D52" s="20" t="s">
        <v>145</v>
      </c>
      <c r="E52" s="20">
        <v>600</v>
      </c>
      <c r="F52" s="22" t="s">
        <v>146</v>
      </c>
      <c r="G52" t="s">
        <v>57</v>
      </c>
      <c r="H52" t="str">
        <f t="shared" si="0"/>
        <v>086 086 Chipre</v>
      </c>
    </row>
    <row r="53" spans="1:8" x14ac:dyDescent="0.25">
      <c r="A53" s="19">
        <v>51</v>
      </c>
      <c r="B53" s="20">
        <v>223</v>
      </c>
      <c r="C53" s="21" t="s">
        <v>482</v>
      </c>
      <c r="D53" s="20">
        <v>223</v>
      </c>
      <c r="E53" s="20">
        <v>833</v>
      </c>
      <c r="F53" s="19" t="s">
        <v>147</v>
      </c>
      <c r="G53" t="s">
        <v>57</v>
      </c>
      <c r="H53" t="str">
        <f t="shared" si="0"/>
        <v>223 223 Cocos, Islas</v>
      </c>
    </row>
    <row r="54" spans="1:8" x14ac:dyDescent="0.25">
      <c r="A54" s="19">
        <v>52</v>
      </c>
      <c r="B54" s="20" t="s">
        <v>148</v>
      </c>
      <c r="C54" s="21" t="s">
        <v>483</v>
      </c>
      <c r="D54" s="20" t="s">
        <v>148</v>
      </c>
      <c r="E54" s="20">
        <v>480</v>
      </c>
      <c r="F54" s="22" t="s">
        <v>149</v>
      </c>
      <c r="G54" t="s">
        <v>57</v>
      </c>
      <c r="H54" t="str">
        <f t="shared" si="0"/>
        <v>003 003 Colombia</v>
      </c>
    </row>
    <row r="55" spans="1:8" x14ac:dyDescent="0.25">
      <c r="A55" s="19">
        <v>53</v>
      </c>
      <c r="B55" s="20">
        <v>172</v>
      </c>
      <c r="C55" s="21" t="s">
        <v>484</v>
      </c>
      <c r="D55" s="20">
        <v>172</v>
      </c>
      <c r="E55" s="20">
        <v>375</v>
      </c>
      <c r="F55" s="22" t="s">
        <v>150</v>
      </c>
      <c r="G55" t="s">
        <v>57</v>
      </c>
      <c r="H55" t="str">
        <f t="shared" si="0"/>
        <v>172 172 Comores, Islas</v>
      </c>
    </row>
    <row r="56" spans="1:8" x14ac:dyDescent="0.25">
      <c r="A56" s="19">
        <v>54</v>
      </c>
      <c r="B56" s="20" t="s">
        <v>138</v>
      </c>
      <c r="C56" s="21" t="s">
        <v>485</v>
      </c>
      <c r="D56" s="20" t="s">
        <v>138</v>
      </c>
      <c r="E56" s="20">
        <v>318</v>
      </c>
      <c r="F56" s="22" t="s">
        <v>151</v>
      </c>
      <c r="G56" t="s">
        <v>57</v>
      </c>
      <c r="H56" t="str">
        <f t="shared" si="0"/>
        <v>021 021 Congo, Rep. del</v>
      </c>
    </row>
    <row r="57" spans="1:8" x14ac:dyDescent="0.25">
      <c r="A57" s="19">
        <v>55</v>
      </c>
      <c r="B57" s="20" t="s">
        <v>77</v>
      </c>
      <c r="C57" s="21" t="s">
        <v>486</v>
      </c>
      <c r="D57" s="20" t="s">
        <v>77</v>
      </c>
      <c r="E57" s="20">
        <v>322</v>
      </c>
      <c r="F57" s="22" t="s">
        <v>152</v>
      </c>
      <c r="G57" t="s">
        <v>57</v>
      </c>
      <c r="H57" t="str">
        <f t="shared" si="0"/>
        <v>004 004 Congo, Rep. Dem. del</v>
      </c>
    </row>
    <row r="58" spans="1:8" x14ac:dyDescent="0.25">
      <c r="A58" s="19">
        <v>56</v>
      </c>
      <c r="B58" s="20">
        <v>176</v>
      </c>
      <c r="C58" s="21" t="s">
        <v>487</v>
      </c>
      <c r="D58" s="20">
        <v>176</v>
      </c>
      <c r="E58" s="20">
        <v>837</v>
      </c>
      <c r="F58" s="22" t="s">
        <v>153</v>
      </c>
      <c r="G58" t="s">
        <v>57</v>
      </c>
      <c r="H58" t="str">
        <f t="shared" si="0"/>
        <v>176 176 Cook, Islas</v>
      </c>
    </row>
    <row r="59" spans="1:8" x14ac:dyDescent="0.25">
      <c r="A59" s="19">
        <v>57</v>
      </c>
      <c r="B59" s="20">
        <v>103</v>
      </c>
      <c r="C59" s="21" t="s">
        <v>488</v>
      </c>
      <c r="D59" s="20">
        <v>103</v>
      </c>
      <c r="E59" s="20">
        <v>728</v>
      </c>
      <c r="F59" s="22" t="s">
        <v>154</v>
      </c>
      <c r="G59" t="s">
        <v>57</v>
      </c>
      <c r="H59" t="str">
        <f t="shared" si="0"/>
        <v>103 103 Corea, Rep. de</v>
      </c>
    </row>
    <row r="60" spans="1:8" x14ac:dyDescent="0.25">
      <c r="A60" s="19">
        <v>58</v>
      </c>
      <c r="B60" s="20">
        <v>102</v>
      </c>
      <c r="C60" s="21" t="s">
        <v>489</v>
      </c>
      <c r="D60" s="20">
        <v>102</v>
      </c>
      <c r="E60" s="20">
        <v>724</v>
      </c>
      <c r="F60" s="22" t="s">
        <v>155</v>
      </c>
      <c r="G60" t="s">
        <v>57</v>
      </c>
      <c r="H60" t="str">
        <f t="shared" si="0"/>
        <v>102 102 Corea, Rep. Pop. Dem. de</v>
      </c>
    </row>
    <row r="61" spans="1:8" x14ac:dyDescent="0.25">
      <c r="A61" s="19">
        <v>59</v>
      </c>
      <c r="B61" s="20" t="s">
        <v>156</v>
      </c>
      <c r="C61" s="21" t="s">
        <v>490</v>
      </c>
      <c r="D61" s="20" t="s">
        <v>156</v>
      </c>
      <c r="E61" s="20">
        <v>436</v>
      </c>
      <c r="F61" s="22" t="s">
        <v>157</v>
      </c>
      <c r="G61" t="s">
        <v>57</v>
      </c>
      <c r="H61" t="str">
        <f t="shared" si="0"/>
        <v>005 005 Costa Rica</v>
      </c>
    </row>
    <row r="62" spans="1:8" x14ac:dyDescent="0.25">
      <c r="A62" s="19">
        <v>60</v>
      </c>
      <c r="B62" s="20" t="s">
        <v>158</v>
      </c>
      <c r="C62" s="21" t="s">
        <v>491</v>
      </c>
      <c r="D62" s="20" t="s">
        <v>158</v>
      </c>
      <c r="E62" s="20">
        <v>272</v>
      </c>
      <c r="F62" s="19" t="s">
        <v>159</v>
      </c>
      <c r="G62" t="s">
        <v>57</v>
      </c>
      <c r="H62" t="str">
        <f t="shared" si="0"/>
        <v>024 024 Cote d'lvoire</v>
      </c>
    </row>
    <row r="63" spans="1:8" x14ac:dyDescent="0.25">
      <c r="A63" s="19">
        <v>61</v>
      </c>
      <c r="B63" s="20">
        <v>288</v>
      </c>
      <c r="C63" s="21" t="s">
        <v>492</v>
      </c>
      <c r="D63" s="20">
        <v>288</v>
      </c>
      <c r="E63" s="20" t="s">
        <v>160</v>
      </c>
      <c r="F63" s="22" t="s">
        <v>161</v>
      </c>
      <c r="G63" t="s">
        <v>57</v>
      </c>
      <c r="H63" t="str">
        <f t="shared" si="0"/>
        <v>288 288 Croacia</v>
      </c>
    </row>
    <row r="64" spans="1:8" x14ac:dyDescent="0.25">
      <c r="A64" s="19">
        <v>62</v>
      </c>
      <c r="B64" s="20" t="s">
        <v>162</v>
      </c>
      <c r="C64" s="21" t="s">
        <v>493</v>
      </c>
      <c r="D64" s="20" t="s">
        <v>162</v>
      </c>
      <c r="E64" s="20">
        <v>448</v>
      </c>
      <c r="F64" s="22" t="s">
        <v>163</v>
      </c>
      <c r="G64" t="s">
        <v>57</v>
      </c>
      <c r="H64" t="str">
        <f t="shared" si="0"/>
        <v>006 006 Cuba</v>
      </c>
    </row>
    <row r="65" spans="1:8" x14ac:dyDescent="0.25">
      <c r="A65" s="19">
        <v>63</v>
      </c>
      <c r="B65" s="20">
        <v>191</v>
      </c>
      <c r="C65" s="21" t="s">
        <v>494</v>
      </c>
      <c r="D65" s="20">
        <v>191</v>
      </c>
      <c r="E65" s="25" t="s">
        <v>84</v>
      </c>
      <c r="F65" s="19">
        <v>478</v>
      </c>
      <c r="G65" t="s">
        <v>57</v>
      </c>
      <c r="H65" t="str">
        <f t="shared" si="0"/>
        <v>191 191 Curacao</v>
      </c>
    </row>
    <row r="66" spans="1:8" x14ac:dyDescent="0.25">
      <c r="A66" s="19">
        <v>64</v>
      </c>
      <c r="B66" s="20" t="s">
        <v>164</v>
      </c>
      <c r="C66" s="21" t="s">
        <v>495</v>
      </c>
      <c r="D66" s="20" t="s">
        <v>164</v>
      </c>
      <c r="E66" s="20" t="s">
        <v>165</v>
      </c>
      <c r="F66" s="22" t="s">
        <v>166</v>
      </c>
      <c r="G66" t="s">
        <v>57</v>
      </c>
      <c r="H66" t="str">
        <f t="shared" si="0"/>
        <v>056 056 Dinamarca</v>
      </c>
    </row>
    <row r="67" spans="1:8" x14ac:dyDescent="0.25">
      <c r="A67" s="19">
        <v>65</v>
      </c>
      <c r="B67" s="20">
        <v>175</v>
      </c>
      <c r="C67" s="21" t="s">
        <v>496</v>
      </c>
      <c r="D67" s="20">
        <v>175</v>
      </c>
      <c r="E67" s="20">
        <v>338</v>
      </c>
      <c r="F67" s="22" t="s">
        <v>167</v>
      </c>
      <c r="G67" t="s">
        <v>57</v>
      </c>
      <c r="H67" t="str">
        <f t="shared" ref="H67:H130" si="1">B67&amp;G67&amp;C67</f>
        <v>175 175 Djibouti</v>
      </c>
    </row>
    <row r="68" spans="1:8" x14ac:dyDescent="0.25">
      <c r="A68" s="19">
        <v>66</v>
      </c>
      <c r="B68" s="20">
        <v>230</v>
      </c>
      <c r="C68" s="21" t="s">
        <v>497</v>
      </c>
      <c r="D68" s="20">
        <v>230</v>
      </c>
      <c r="E68" s="20">
        <v>460</v>
      </c>
      <c r="F68" s="22" t="s">
        <v>168</v>
      </c>
      <c r="G68" t="s">
        <v>57</v>
      </c>
      <c r="H68" t="str">
        <f t="shared" si="1"/>
        <v>230 230 Dominica</v>
      </c>
    </row>
    <row r="69" spans="1:8" x14ac:dyDescent="0.25">
      <c r="A69" s="19">
        <v>67</v>
      </c>
      <c r="B69" s="20">
        <v>259</v>
      </c>
      <c r="C69" s="21" t="s">
        <v>498</v>
      </c>
      <c r="D69" s="20">
        <v>259</v>
      </c>
      <c r="E69" s="20">
        <v>647</v>
      </c>
      <c r="F69" s="22" t="s">
        <v>70</v>
      </c>
      <c r="G69" t="s">
        <v>57</v>
      </c>
      <c r="H69" t="str">
        <f t="shared" si="1"/>
        <v>259 259 Dubai</v>
      </c>
    </row>
    <row r="70" spans="1:8" x14ac:dyDescent="0.25">
      <c r="A70" s="19">
        <v>68</v>
      </c>
      <c r="B70" s="20" t="s">
        <v>165</v>
      </c>
      <c r="C70" s="21" t="s">
        <v>499</v>
      </c>
      <c r="D70" s="20" t="s">
        <v>165</v>
      </c>
      <c r="E70" s="20">
        <v>500</v>
      </c>
      <c r="F70" s="22" t="s">
        <v>169</v>
      </c>
      <c r="G70" t="s">
        <v>57</v>
      </c>
      <c r="H70" t="str">
        <f t="shared" si="1"/>
        <v>008 008 Ecuador</v>
      </c>
    </row>
    <row r="71" spans="1:8" x14ac:dyDescent="0.25">
      <c r="A71" s="19">
        <v>69</v>
      </c>
      <c r="B71" s="20">
        <v>142</v>
      </c>
      <c r="C71" s="21" t="s">
        <v>500</v>
      </c>
      <c r="D71" s="20">
        <v>142</v>
      </c>
      <c r="E71" s="20">
        <v>220</v>
      </c>
      <c r="F71" s="22" t="s">
        <v>170</v>
      </c>
      <c r="G71" t="s">
        <v>57</v>
      </c>
      <c r="H71" t="str">
        <f t="shared" si="1"/>
        <v>142 142 Egipto</v>
      </c>
    </row>
    <row r="72" spans="1:8" x14ac:dyDescent="0.25">
      <c r="A72" s="19">
        <v>70</v>
      </c>
      <c r="B72" s="20" t="s">
        <v>171</v>
      </c>
      <c r="C72" s="21" t="s">
        <v>501</v>
      </c>
      <c r="D72" s="20" t="s">
        <v>171</v>
      </c>
      <c r="E72" s="20">
        <v>428</v>
      </c>
      <c r="F72" s="22" t="s">
        <v>172</v>
      </c>
      <c r="G72" t="s">
        <v>57</v>
      </c>
      <c r="H72" t="str">
        <f t="shared" si="1"/>
        <v>009 009 El Salvador</v>
      </c>
    </row>
    <row r="73" spans="1:8" x14ac:dyDescent="0.25">
      <c r="A73" s="19">
        <v>71</v>
      </c>
      <c r="B73" s="20">
        <v>120</v>
      </c>
      <c r="C73" s="21" t="s">
        <v>502</v>
      </c>
      <c r="D73" s="20">
        <v>120</v>
      </c>
      <c r="E73" s="20">
        <v>647</v>
      </c>
      <c r="F73" s="22" t="s">
        <v>70</v>
      </c>
      <c r="G73" t="s">
        <v>57</v>
      </c>
      <c r="H73" t="str">
        <f t="shared" si="1"/>
        <v>120 120 Emiratos Árabes Unidos</v>
      </c>
    </row>
    <row r="74" spans="1:8" x14ac:dyDescent="0.25">
      <c r="A74" s="19">
        <v>72</v>
      </c>
      <c r="B74" s="20" t="s">
        <v>173</v>
      </c>
      <c r="C74" s="21" t="s">
        <v>503</v>
      </c>
      <c r="D74" s="20" t="s">
        <v>173</v>
      </c>
      <c r="E74" s="20">
        <v>336</v>
      </c>
      <c r="F74" s="22" t="s">
        <v>174</v>
      </c>
      <c r="G74" t="s">
        <v>57</v>
      </c>
      <c r="H74" t="str">
        <f t="shared" si="1"/>
        <v>045 045 Eritrea</v>
      </c>
    </row>
    <row r="75" spans="1:8" x14ac:dyDescent="0.25">
      <c r="A75" s="19">
        <v>73</v>
      </c>
      <c r="B75" s="20">
        <v>300</v>
      </c>
      <c r="C75" s="21" t="s">
        <v>504</v>
      </c>
      <c r="D75" s="20">
        <v>300</v>
      </c>
      <c r="E75" s="20" t="s">
        <v>175</v>
      </c>
      <c r="F75" s="22" t="s">
        <v>176</v>
      </c>
      <c r="G75" t="s">
        <v>57</v>
      </c>
      <c r="H75" t="str">
        <f t="shared" si="1"/>
        <v>300 300 Eslovaquia</v>
      </c>
    </row>
    <row r="76" spans="1:8" x14ac:dyDescent="0.25">
      <c r="A76" s="19">
        <v>74</v>
      </c>
      <c r="B76" s="20">
        <v>292</v>
      </c>
      <c r="C76" s="21" t="s">
        <v>505</v>
      </c>
      <c r="D76" s="20">
        <v>292</v>
      </c>
      <c r="E76" s="20" t="s">
        <v>177</v>
      </c>
      <c r="F76" s="22" t="s">
        <v>178</v>
      </c>
      <c r="G76" t="s">
        <v>57</v>
      </c>
      <c r="H76" t="str">
        <f t="shared" si="1"/>
        <v>292 292 Eslovenia</v>
      </c>
    </row>
    <row r="77" spans="1:8" x14ac:dyDescent="0.25">
      <c r="A77" s="19">
        <v>75</v>
      </c>
      <c r="B77" s="20" t="s">
        <v>175</v>
      </c>
      <c r="C77" s="21" t="s">
        <v>506</v>
      </c>
      <c r="D77" s="20" t="s">
        <v>175</v>
      </c>
      <c r="E77" s="20" t="s">
        <v>179</v>
      </c>
      <c r="F77" s="22" t="s">
        <v>180</v>
      </c>
      <c r="G77" t="s">
        <v>57</v>
      </c>
      <c r="H77" t="str">
        <f t="shared" si="1"/>
        <v>063 063 España</v>
      </c>
    </row>
    <row r="78" spans="1:8" x14ac:dyDescent="0.25">
      <c r="A78" s="19">
        <v>76</v>
      </c>
      <c r="B78" s="20">
        <v>369</v>
      </c>
      <c r="C78" s="21" t="s">
        <v>507</v>
      </c>
      <c r="D78" s="20">
        <v>369</v>
      </c>
      <c r="E78" s="20">
        <v>400</v>
      </c>
      <c r="F78" s="22" t="s">
        <v>181</v>
      </c>
      <c r="G78" t="s">
        <v>57</v>
      </c>
      <c r="H78" t="str">
        <f t="shared" si="1"/>
        <v>369 369 Estados Unidos de América</v>
      </c>
    </row>
    <row r="79" spans="1:8" x14ac:dyDescent="0.25">
      <c r="A79" s="19">
        <v>77</v>
      </c>
      <c r="B79" s="20" t="s">
        <v>182</v>
      </c>
      <c r="C79" s="21" t="s">
        <v>508</v>
      </c>
      <c r="D79" s="20" t="s">
        <v>182</v>
      </c>
      <c r="E79" s="20" t="s">
        <v>183</v>
      </c>
      <c r="F79" s="22" t="s">
        <v>184</v>
      </c>
      <c r="G79" t="s">
        <v>57</v>
      </c>
      <c r="H79" t="str">
        <f t="shared" si="1"/>
        <v>041 041 Estonia</v>
      </c>
    </row>
    <row r="80" spans="1:8" x14ac:dyDescent="0.25">
      <c r="A80" s="19">
        <v>78</v>
      </c>
      <c r="B80" s="20" t="s">
        <v>100</v>
      </c>
      <c r="C80" s="21" t="s">
        <v>509</v>
      </c>
      <c r="D80" s="20" t="s">
        <v>100</v>
      </c>
      <c r="E80" s="20">
        <v>334</v>
      </c>
      <c r="F80" s="22" t="s">
        <v>185</v>
      </c>
      <c r="G80" t="s">
        <v>57</v>
      </c>
      <c r="H80" t="str">
        <f t="shared" si="1"/>
        <v>010 010 Etiopía</v>
      </c>
    </row>
    <row r="81" spans="1:8" x14ac:dyDescent="0.25">
      <c r="A81" s="19">
        <v>79</v>
      </c>
      <c r="B81" s="20">
        <v>220</v>
      </c>
      <c r="C81" s="21" t="s">
        <v>510</v>
      </c>
      <c r="D81" s="20">
        <v>220</v>
      </c>
      <c r="E81" s="20">
        <v>529</v>
      </c>
      <c r="F81" s="22" t="s">
        <v>186</v>
      </c>
      <c r="G81" t="s">
        <v>57</v>
      </c>
      <c r="H81" t="str">
        <f t="shared" si="1"/>
        <v>220 220 Falkland (Malvinas), Islas</v>
      </c>
    </row>
    <row r="82" spans="1:8" x14ac:dyDescent="0.25">
      <c r="A82" s="19">
        <v>80</v>
      </c>
      <c r="B82" s="20">
        <v>201</v>
      </c>
      <c r="C82" s="21" t="s">
        <v>511</v>
      </c>
      <c r="D82" s="20">
        <v>201</v>
      </c>
      <c r="E82" s="20" t="s">
        <v>182</v>
      </c>
      <c r="F82" s="22" t="s">
        <v>187</v>
      </c>
      <c r="G82" t="s">
        <v>57</v>
      </c>
      <c r="H82" t="str">
        <f t="shared" si="1"/>
        <v>201 201 Faroe, Islas</v>
      </c>
    </row>
    <row r="83" spans="1:8" x14ac:dyDescent="0.25">
      <c r="A83" s="19">
        <v>81</v>
      </c>
      <c r="B83" s="20">
        <v>127</v>
      </c>
      <c r="C83" s="21" t="s">
        <v>512</v>
      </c>
      <c r="D83" s="20">
        <v>127</v>
      </c>
      <c r="E83" s="20" t="s">
        <v>86</v>
      </c>
      <c r="F83" s="22" t="s">
        <v>188</v>
      </c>
      <c r="G83" t="s">
        <v>57</v>
      </c>
      <c r="H83" t="str">
        <f t="shared" si="1"/>
        <v>127 127 Federación de Rusia</v>
      </c>
    </row>
    <row r="84" spans="1:8" x14ac:dyDescent="0.25">
      <c r="A84" s="19">
        <v>82</v>
      </c>
      <c r="B84" s="20">
        <v>236</v>
      </c>
      <c r="C84" s="21" t="s">
        <v>513</v>
      </c>
      <c r="D84" s="20">
        <v>236</v>
      </c>
      <c r="E84" s="20">
        <v>815</v>
      </c>
      <c r="F84" s="22" t="s">
        <v>189</v>
      </c>
      <c r="G84" t="s">
        <v>57</v>
      </c>
      <c r="H84" t="str">
        <f t="shared" si="1"/>
        <v>236 236 Fiji</v>
      </c>
    </row>
    <row r="85" spans="1:8" x14ac:dyDescent="0.25">
      <c r="A85" s="19">
        <v>83</v>
      </c>
      <c r="B85" s="20">
        <v>123</v>
      </c>
      <c r="C85" s="21" t="s">
        <v>514</v>
      </c>
      <c r="D85" s="20">
        <v>123</v>
      </c>
      <c r="E85" s="20">
        <v>708</v>
      </c>
      <c r="F85" s="22" t="s">
        <v>190</v>
      </c>
      <c r="G85" t="s">
        <v>57</v>
      </c>
      <c r="H85" t="str">
        <f t="shared" si="1"/>
        <v>123 123 Filipinas</v>
      </c>
    </row>
    <row r="86" spans="1:8" x14ac:dyDescent="0.25">
      <c r="A86" s="19">
        <v>84</v>
      </c>
      <c r="B86" s="20" t="s">
        <v>191</v>
      </c>
      <c r="C86" s="21" t="s">
        <v>515</v>
      </c>
      <c r="D86" s="20" t="s">
        <v>191</v>
      </c>
      <c r="E86" s="20" t="s">
        <v>192</v>
      </c>
      <c r="F86" s="26" t="s">
        <v>193</v>
      </c>
      <c r="G86" t="s">
        <v>57</v>
      </c>
      <c r="H86" t="str">
        <f t="shared" si="1"/>
        <v>071 071 Finlandia</v>
      </c>
    </row>
    <row r="87" spans="1:8" x14ac:dyDescent="0.25">
      <c r="A87" s="19">
        <v>85</v>
      </c>
      <c r="B87" s="20" t="s">
        <v>194</v>
      </c>
      <c r="C87" s="21" t="s">
        <v>516</v>
      </c>
      <c r="D87" s="20" t="s">
        <v>194</v>
      </c>
      <c r="E87" s="20" t="s">
        <v>9</v>
      </c>
      <c r="F87" s="22" t="s">
        <v>195</v>
      </c>
      <c r="G87" t="s">
        <v>57</v>
      </c>
      <c r="H87" t="str">
        <f t="shared" si="1"/>
        <v>058 058 Francia</v>
      </c>
    </row>
    <row r="88" spans="1:8" x14ac:dyDescent="0.25">
      <c r="A88" s="19">
        <v>86</v>
      </c>
      <c r="B88" s="20">
        <v>192</v>
      </c>
      <c r="C88" s="21" t="s">
        <v>517</v>
      </c>
      <c r="D88" s="20">
        <v>192</v>
      </c>
      <c r="E88" s="20">
        <v>625</v>
      </c>
      <c r="F88" s="22" t="s">
        <v>196</v>
      </c>
      <c r="G88" t="s">
        <v>57</v>
      </c>
      <c r="H88" t="str">
        <f t="shared" si="1"/>
        <v>192 192 Franja de Gaza</v>
      </c>
    </row>
    <row r="89" spans="1:8" x14ac:dyDescent="0.25">
      <c r="A89" s="19">
        <v>87</v>
      </c>
      <c r="B89" s="20">
        <v>260</v>
      </c>
      <c r="C89" s="21" t="s">
        <v>518</v>
      </c>
      <c r="D89" s="20">
        <v>260</v>
      </c>
      <c r="E89" s="20">
        <v>647</v>
      </c>
      <c r="F89" s="22" t="s">
        <v>70</v>
      </c>
      <c r="G89" t="s">
        <v>57</v>
      </c>
      <c r="H89" t="str">
        <f t="shared" si="1"/>
        <v>260 260 Fuyaira</v>
      </c>
    </row>
    <row r="90" spans="1:8" x14ac:dyDescent="0.25">
      <c r="A90" s="19">
        <v>88</v>
      </c>
      <c r="B90" s="20" t="s">
        <v>197</v>
      </c>
      <c r="C90" s="21" t="s">
        <v>519</v>
      </c>
      <c r="D90" s="20" t="s">
        <v>197</v>
      </c>
      <c r="E90" s="20">
        <v>314</v>
      </c>
      <c r="F90" s="22" t="s">
        <v>198</v>
      </c>
      <c r="G90" t="s">
        <v>57</v>
      </c>
      <c r="H90" t="str">
        <f t="shared" si="1"/>
        <v>023 023 Gabón</v>
      </c>
    </row>
    <row r="91" spans="1:8" x14ac:dyDescent="0.25">
      <c r="A91" s="19">
        <v>89</v>
      </c>
      <c r="B91" s="20">
        <v>196</v>
      </c>
      <c r="C91" s="21" t="s">
        <v>520</v>
      </c>
      <c r="D91" s="20">
        <v>196</v>
      </c>
      <c r="E91" s="20">
        <v>252</v>
      </c>
      <c r="F91" s="22" t="s">
        <v>199</v>
      </c>
      <c r="G91" t="s">
        <v>57</v>
      </c>
      <c r="H91" t="str">
        <f t="shared" si="1"/>
        <v>196 196 Gambia</v>
      </c>
    </row>
    <row r="92" spans="1:8" x14ac:dyDescent="0.25">
      <c r="A92" s="19">
        <v>90</v>
      </c>
      <c r="B92" s="20">
        <v>211</v>
      </c>
      <c r="C92" s="21" t="s">
        <v>521</v>
      </c>
      <c r="D92" s="20">
        <v>211</v>
      </c>
      <c r="E92" s="20" t="s">
        <v>103</v>
      </c>
      <c r="F92" s="22" t="s">
        <v>200</v>
      </c>
      <c r="G92" t="s">
        <v>57</v>
      </c>
      <c r="H92" t="str">
        <f t="shared" si="1"/>
        <v>211 211 Georgia</v>
      </c>
    </row>
    <row r="93" spans="1:8" x14ac:dyDescent="0.25">
      <c r="A93" s="19">
        <v>91</v>
      </c>
      <c r="B93" s="20" t="s">
        <v>96</v>
      </c>
      <c r="C93" s="21" t="s">
        <v>522</v>
      </c>
      <c r="D93" s="20" t="s">
        <v>96</v>
      </c>
      <c r="E93" s="20">
        <v>276</v>
      </c>
      <c r="F93" s="22" t="s">
        <v>201</v>
      </c>
      <c r="G93" t="s">
        <v>57</v>
      </c>
      <c r="H93" t="str">
        <f t="shared" si="1"/>
        <v>038 038 Ghana</v>
      </c>
    </row>
    <row r="94" spans="1:8" x14ac:dyDescent="0.25">
      <c r="A94" s="19">
        <v>92</v>
      </c>
      <c r="B94" s="20" t="s">
        <v>202</v>
      </c>
      <c r="C94" s="21" t="s">
        <v>523</v>
      </c>
      <c r="D94" s="20" t="s">
        <v>202</v>
      </c>
      <c r="E94" s="20" t="s">
        <v>203</v>
      </c>
      <c r="F94" s="22" t="s">
        <v>204</v>
      </c>
      <c r="G94" t="s">
        <v>57</v>
      </c>
      <c r="H94" t="str">
        <f t="shared" si="1"/>
        <v>090 090 Gibraltar</v>
      </c>
    </row>
    <row r="95" spans="1:8" x14ac:dyDescent="0.25">
      <c r="A95" s="19">
        <v>93</v>
      </c>
      <c r="B95" s="20">
        <v>231</v>
      </c>
      <c r="C95" s="21" t="s">
        <v>524</v>
      </c>
      <c r="D95" s="20">
        <v>231</v>
      </c>
      <c r="E95" s="20">
        <v>473</v>
      </c>
      <c r="F95" s="22" t="s">
        <v>205</v>
      </c>
      <c r="G95" t="s">
        <v>57</v>
      </c>
      <c r="H95" t="str">
        <f t="shared" si="1"/>
        <v>231 231 Granada</v>
      </c>
    </row>
    <row r="96" spans="1:8" x14ac:dyDescent="0.25">
      <c r="A96" s="19">
        <v>94</v>
      </c>
      <c r="B96" s="20" t="s">
        <v>177</v>
      </c>
      <c r="C96" s="21" t="s">
        <v>525</v>
      </c>
      <c r="D96" s="20" t="s">
        <v>177</v>
      </c>
      <c r="E96" s="20" t="s">
        <v>171</v>
      </c>
      <c r="F96" s="22" t="s">
        <v>206</v>
      </c>
      <c r="G96" t="s">
        <v>57</v>
      </c>
      <c r="H96" t="str">
        <f t="shared" si="1"/>
        <v>091 091 Grecia</v>
      </c>
    </row>
    <row r="97" spans="1:8" x14ac:dyDescent="0.25">
      <c r="A97" s="19">
        <v>95</v>
      </c>
      <c r="B97" s="20">
        <v>202</v>
      </c>
      <c r="C97" s="21" t="s">
        <v>526</v>
      </c>
      <c r="D97" s="20">
        <v>202</v>
      </c>
      <c r="E97" s="20">
        <v>406</v>
      </c>
      <c r="F97" s="22" t="s">
        <v>207</v>
      </c>
      <c r="G97" t="s">
        <v>57</v>
      </c>
      <c r="H97" t="str">
        <f t="shared" si="1"/>
        <v>202 202 Groenlandia</v>
      </c>
    </row>
    <row r="98" spans="1:8" x14ac:dyDescent="0.25">
      <c r="A98" s="19">
        <v>96</v>
      </c>
      <c r="B98" s="20">
        <v>169</v>
      </c>
      <c r="C98" s="21" t="s">
        <v>527</v>
      </c>
      <c r="D98" s="20">
        <v>169</v>
      </c>
      <c r="E98" s="20" t="s">
        <v>9</v>
      </c>
      <c r="F98" s="22" t="s">
        <v>195</v>
      </c>
      <c r="G98" t="s">
        <v>57</v>
      </c>
      <c r="H98" t="str">
        <f t="shared" si="1"/>
        <v>169 169 Guadalupe</v>
      </c>
    </row>
    <row r="99" spans="1:8" x14ac:dyDescent="0.25">
      <c r="A99" s="19">
        <v>97</v>
      </c>
      <c r="B99" s="20">
        <v>238</v>
      </c>
      <c r="C99" s="21" t="s">
        <v>528</v>
      </c>
      <c r="D99" s="20">
        <v>238</v>
      </c>
      <c r="E99" s="20">
        <v>831</v>
      </c>
      <c r="F99" s="22" t="s">
        <v>208</v>
      </c>
      <c r="G99" t="s">
        <v>57</v>
      </c>
      <c r="H99" t="str">
        <f t="shared" si="1"/>
        <v>238 238 Guam</v>
      </c>
    </row>
    <row r="100" spans="1:8" x14ac:dyDescent="0.25">
      <c r="A100" s="19">
        <v>98</v>
      </c>
      <c r="B100" s="20" t="s">
        <v>179</v>
      </c>
      <c r="C100" s="21" t="s">
        <v>529</v>
      </c>
      <c r="D100" s="20" t="s">
        <v>179</v>
      </c>
      <c r="E100" s="20">
        <v>416</v>
      </c>
      <c r="F100" s="22" t="s">
        <v>209</v>
      </c>
      <c r="G100" t="s">
        <v>57</v>
      </c>
      <c r="H100" t="str">
        <f t="shared" si="1"/>
        <v>011 011 Guatemala</v>
      </c>
    </row>
    <row r="101" spans="1:8" x14ac:dyDescent="0.25">
      <c r="A101" s="19">
        <v>99</v>
      </c>
      <c r="B101" s="20" t="s">
        <v>160</v>
      </c>
      <c r="C101" s="21" t="s">
        <v>530</v>
      </c>
      <c r="D101" s="20" t="s">
        <v>160</v>
      </c>
      <c r="E101" s="20">
        <v>260</v>
      </c>
      <c r="F101" s="22" t="s">
        <v>210</v>
      </c>
      <c r="G101" t="s">
        <v>57</v>
      </c>
      <c r="H101" t="str">
        <f t="shared" si="1"/>
        <v>092 092 Guinea</v>
      </c>
    </row>
    <row r="102" spans="1:8" x14ac:dyDescent="0.25">
      <c r="A102" s="19">
        <v>100</v>
      </c>
      <c r="B102" s="20">
        <v>167</v>
      </c>
      <c r="C102" s="21" t="s">
        <v>531</v>
      </c>
      <c r="D102" s="20">
        <v>167</v>
      </c>
      <c r="E102" s="20">
        <v>310</v>
      </c>
      <c r="F102" s="22" t="s">
        <v>211</v>
      </c>
      <c r="G102" t="s">
        <v>57</v>
      </c>
      <c r="H102" t="str">
        <f t="shared" si="1"/>
        <v>167 167 Guinea Ecuatorial</v>
      </c>
    </row>
    <row r="103" spans="1:8" x14ac:dyDescent="0.25">
      <c r="A103" s="19">
        <v>101</v>
      </c>
      <c r="B103" s="20">
        <v>163</v>
      </c>
      <c r="C103" s="21" t="s">
        <v>532</v>
      </c>
      <c r="D103" s="20">
        <v>163</v>
      </c>
      <c r="E103" s="20">
        <v>257</v>
      </c>
      <c r="F103" s="22" t="s">
        <v>212</v>
      </c>
      <c r="G103" t="s">
        <v>57</v>
      </c>
      <c r="H103" t="str">
        <f t="shared" si="1"/>
        <v>163 163 Guinea-Bissau</v>
      </c>
    </row>
    <row r="104" spans="1:8" x14ac:dyDescent="0.25">
      <c r="A104" s="19">
        <v>102</v>
      </c>
      <c r="B104" s="20" t="s">
        <v>213</v>
      </c>
      <c r="C104" s="21" t="s">
        <v>533</v>
      </c>
      <c r="D104" s="20" t="s">
        <v>213</v>
      </c>
      <c r="E104" s="20">
        <v>488</v>
      </c>
      <c r="F104" s="22" t="s">
        <v>214</v>
      </c>
      <c r="G104" t="s">
        <v>57</v>
      </c>
      <c r="H104" t="str">
        <f t="shared" si="1"/>
        <v>049 049 Guyana</v>
      </c>
    </row>
    <row r="105" spans="1:8" x14ac:dyDescent="0.25">
      <c r="A105" s="19">
        <v>103</v>
      </c>
      <c r="B105" s="20">
        <v>168</v>
      </c>
      <c r="C105" s="21" t="s">
        <v>534</v>
      </c>
      <c r="D105" s="20">
        <v>168</v>
      </c>
      <c r="E105" s="20" t="s">
        <v>9</v>
      </c>
      <c r="F105" s="22" t="s">
        <v>195</v>
      </c>
      <c r="G105" t="s">
        <v>57</v>
      </c>
      <c r="H105" t="str">
        <f t="shared" si="1"/>
        <v>168 168 Guyana Francesa</v>
      </c>
    </row>
    <row r="106" spans="1:8" x14ac:dyDescent="0.25">
      <c r="A106" s="19">
        <v>104</v>
      </c>
      <c r="B106" s="20" t="s">
        <v>215</v>
      </c>
      <c r="C106" s="21" t="s">
        <v>535</v>
      </c>
      <c r="D106" s="20" t="s">
        <v>215</v>
      </c>
      <c r="E106" s="20">
        <v>452</v>
      </c>
      <c r="F106" s="22" t="s">
        <v>216</v>
      </c>
      <c r="G106" t="s">
        <v>57</v>
      </c>
      <c r="H106" t="str">
        <f t="shared" si="1"/>
        <v>012 012 Haití</v>
      </c>
    </row>
    <row r="107" spans="1:8" x14ac:dyDescent="0.25">
      <c r="A107" s="19">
        <v>105</v>
      </c>
      <c r="B107" s="20" t="s">
        <v>217</v>
      </c>
      <c r="C107" s="21" t="s">
        <v>536</v>
      </c>
      <c r="D107" s="20" t="s">
        <v>217</v>
      </c>
      <c r="E107" s="20">
        <v>424</v>
      </c>
      <c r="F107" s="22" t="s">
        <v>218</v>
      </c>
      <c r="G107" t="s">
        <v>57</v>
      </c>
      <c r="H107" t="str">
        <f t="shared" si="1"/>
        <v>013 013 Honduras</v>
      </c>
    </row>
    <row r="108" spans="1:8" x14ac:dyDescent="0.25">
      <c r="A108" s="19">
        <v>106</v>
      </c>
      <c r="B108" s="20" t="s">
        <v>118</v>
      </c>
      <c r="C108" s="21" t="s">
        <v>537</v>
      </c>
      <c r="D108" s="20" t="s">
        <v>118</v>
      </c>
      <c r="E108" s="20">
        <v>740</v>
      </c>
      <c r="F108" s="22" t="s">
        <v>219</v>
      </c>
      <c r="G108" t="s">
        <v>57</v>
      </c>
      <c r="H108" t="str">
        <f t="shared" si="1"/>
        <v>093 093 Hong Kong</v>
      </c>
    </row>
    <row r="109" spans="1:8" x14ac:dyDescent="0.25">
      <c r="A109" s="19">
        <v>107</v>
      </c>
      <c r="B109" s="20" t="s">
        <v>220</v>
      </c>
      <c r="C109" s="21" t="s">
        <v>538</v>
      </c>
      <c r="D109" s="20" t="s">
        <v>220</v>
      </c>
      <c r="E109" s="20" t="s">
        <v>221</v>
      </c>
      <c r="F109" s="22" t="s">
        <v>222</v>
      </c>
      <c r="G109" t="s">
        <v>57</v>
      </c>
      <c r="H109" t="str">
        <f t="shared" si="1"/>
        <v>094 094 Hungría</v>
      </c>
    </row>
    <row r="110" spans="1:8" x14ac:dyDescent="0.25">
      <c r="A110" s="19">
        <v>108</v>
      </c>
      <c r="B110" s="20" t="s">
        <v>223</v>
      </c>
      <c r="C110" s="21" t="s">
        <v>539</v>
      </c>
      <c r="D110" s="20" t="s">
        <v>223</v>
      </c>
      <c r="E110" s="20">
        <v>664</v>
      </c>
      <c r="F110" s="22" t="s">
        <v>224</v>
      </c>
      <c r="G110" t="s">
        <v>57</v>
      </c>
      <c r="H110" t="str">
        <f t="shared" si="1"/>
        <v>014 014 India</v>
      </c>
    </row>
    <row r="111" spans="1:8" x14ac:dyDescent="0.25">
      <c r="A111" s="19">
        <v>109</v>
      </c>
      <c r="B111" s="20" t="s">
        <v>225</v>
      </c>
      <c r="C111" s="21" t="s">
        <v>540</v>
      </c>
      <c r="D111" s="20" t="s">
        <v>225</v>
      </c>
      <c r="E111" s="20">
        <v>700</v>
      </c>
      <c r="F111" s="22" t="s">
        <v>226</v>
      </c>
      <c r="G111" t="s">
        <v>57</v>
      </c>
      <c r="H111" t="str">
        <f t="shared" si="1"/>
        <v>015 015 Indonesia</v>
      </c>
    </row>
    <row r="112" spans="1:8" x14ac:dyDescent="0.25">
      <c r="A112" s="19">
        <v>110</v>
      </c>
      <c r="B112" s="20" t="s">
        <v>227</v>
      </c>
      <c r="C112" s="21" t="s">
        <v>541</v>
      </c>
      <c r="D112" s="20" t="s">
        <v>227</v>
      </c>
      <c r="E112" s="20">
        <v>616</v>
      </c>
      <c r="F112" s="22" t="s">
        <v>228</v>
      </c>
      <c r="G112" t="s">
        <v>57</v>
      </c>
      <c r="H112" t="str">
        <f t="shared" si="1"/>
        <v>096 096 Irán, República Islámica del</v>
      </c>
    </row>
    <row r="113" spans="1:8" x14ac:dyDescent="0.25">
      <c r="A113" s="19">
        <v>111</v>
      </c>
      <c r="B113" s="20" t="s">
        <v>229</v>
      </c>
      <c r="C113" s="21" t="s">
        <v>542</v>
      </c>
      <c r="D113" s="20" t="s">
        <v>229</v>
      </c>
      <c r="E113" s="20">
        <v>612</v>
      </c>
      <c r="F113" s="22" t="s">
        <v>230</v>
      </c>
      <c r="G113" t="s">
        <v>57</v>
      </c>
      <c r="H113" t="str">
        <f t="shared" si="1"/>
        <v>097 097 Iraq</v>
      </c>
    </row>
    <row r="114" spans="1:8" x14ac:dyDescent="0.25">
      <c r="A114" s="19">
        <v>112</v>
      </c>
      <c r="B114" s="20" t="s">
        <v>231</v>
      </c>
      <c r="C114" s="21" t="s">
        <v>543</v>
      </c>
      <c r="D114" s="20" t="s">
        <v>231</v>
      </c>
      <c r="E114" s="20" t="s">
        <v>232</v>
      </c>
      <c r="F114" s="22" t="s">
        <v>233</v>
      </c>
      <c r="G114" t="s">
        <v>57</v>
      </c>
      <c r="H114" t="str">
        <f t="shared" si="1"/>
        <v>098 098 Irlanda</v>
      </c>
    </row>
    <row r="115" spans="1:8" x14ac:dyDescent="0.25">
      <c r="A115" s="19">
        <v>113</v>
      </c>
      <c r="B115" s="20" t="s">
        <v>234</v>
      </c>
      <c r="C115" s="21" t="s">
        <v>544</v>
      </c>
      <c r="D115" s="20" t="s">
        <v>234</v>
      </c>
      <c r="E115" s="20" t="s">
        <v>158</v>
      </c>
      <c r="F115" s="19" t="s">
        <v>235</v>
      </c>
      <c r="G115" t="s">
        <v>57</v>
      </c>
      <c r="H115" t="str">
        <f t="shared" si="1"/>
        <v>095 095 Islandia</v>
      </c>
    </row>
    <row r="116" spans="1:8" x14ac:dyDescent="0.25">
      <c r="A116" s="19">
        <v>114</v>
      </c>
      <c r="B116" s="20" t="s">
        <v>236</v>
      </c>
      <c r="C116" s="21" t="s">
        <v>545</v>
      </c>
      <c r="D116" s="20" t="s">
        <v>236</v>
      </c>
      <c r="E116" s="20">
        <v>624</v>
      </c>
      <c r="F116" s="22" t="s">
        <v>237</v>
      </c>
      <c r="G116" t="s">
        <v>57</v>
      </c>
      <c r="H116" t="str">
        <f t="shared" si="1"/>
        <v>099 099 Israel</v>
      </c>
    </row>
    <row r="117" spans="1:8" x14ac:dyDescent="0.25">
      <c r="A117" s="19">
        <v>115</v>
      </c>
      <c r="B117" s="20" t="s">
        <v>238</v>
      </c>
      <c r="C117" s="21" t="s">
        <v>546</v>
      </c>
      <c r="D117" s="20" t="s">
        <v>238</v>
      </c>
      <c r="E117" s="20" t="s">
        <v>156</v>
      </c>
      <c r="F117" s="22" t="s">
        <v>239</v>
      </c>
      <c r="G117" t="s">
        <v>57</v>
      </c>
      <c r="H117" t="str">
        <f t="shared" si="1"/>
        <v>059 059 Italia</v>
      </c>
    </row>
    <row r="118" spans="1:8" x14ac:dyDescent="0.25">
      <c r="A118" s="19">
        <v>116</v>
      </c>
      <c r="B118" s="20">
        <v>100</v>
      </c>
      <c r="C118" s="21" t="s">
        <v>547</v>
      </c>
      <c r="D118" s="20">
        <v>100</v>
      </c>
      <c r="E118" s="20">
        <v>464</v>
      </c>
      <c r="F118" s="22" t="s">
        <v>240</v>
      </c>
      <c r="G118" t="s">
        <v>57</v>
      </c>
      <c r="H118" t="str">
        <f t="shared" si="1"/>
        <v>100 100 Jamaica</v>
      </c>
    </row>
    <row r="119" spans="1:8" x14ac:dyDescent="0.25">
      <c r="A119" s="19">
        <v>117</v>
      </c>
      <c r="B119" s="20" t="s">
        <v>241</v>
      </c>
      <c r="C119" s="21" t="s">
        <v>548</v>
      </c>
      <c r="D119" s="20" t="s">
        <v>241</v>
      </c>
      <c r="E119" s="20">
        <v>732</v>
      </c>
      <c r="F119" s="22" t="s">
        <v>242</v>
      </c>
      <c r="G119" t="s">
        <v>57</v>
      </c>
      <c r="H119" t="str">
        <f t="shared" si="1"/>
        <v>060 060 Japón</v>
      </c>
    </row>
    <row r="120" spans="1:8" x14ac:dyDescent="0.25">
      <c r="A120" s="19">
        <v>118</v>
      </c>
      <c r="B120" s="20">
        <v>101</v>
      </c>
      <c r="C120" s="21" t="s">
        <v>549</v>
      </c>
      <c r="D120" s="20">
        <v>101</v>
      </c>
      <c r="E120" s="20">
        <v>628</v>
      </c>
      <c r="F120" s="22" t="s">
        <v>243</v>
      </c>
      <c r="G120" t="s">
        <v>57</v>
      </c>
      <c r="H120" t="str">
        <f t="shared" si="1"/>
        <v>101 101 Jordania</v>
      </c>
    </row>
    <row r="121" spans="1:8" x14ac:dyDescent="0.25">
      <c r="A121" s="19">
        <v>119</v>
      </c>
      <c r="B121" s="20">
        <v>279</v>
      </c>
      <c r="C121" s="21" t="s">
        <v>550</v>
      </c>
      <c r="D121" s="20">
        <v>279</v>
      </c>
      <c r="E121" s="20" t="s">
        <v>124</v>
      </c>
      <c r="F121" s="22" t="s">
        <v>244</v>
      </c>
      <c r="G121" t="s">
        <v>57</v>
      </c>
      <c r="H121" t="str">
        <f t="shared" si="1"/>
        <v>279 279 Kazajstán</v>
      </c>
    </row>
    <row r="122" spans="1:8" x14ac:dyDescent="0.25">
      <c r="A122" s="19">
        <v>120</v>
      </c>
      <c r="B122" s="20" t="s">
        <v>245</v>
      </c>
      <c r="C122" s="21" t="s">
        <v>551</v>
      </c>
      <c r="D122" s="20" t="s">
        <v>245</v>
      </c>
      <c r="E122" s="20">
        <v>346</v>
      </c>
      <c r="F122" s="22" t="s">
        <v>246</v>
      </c>
      <c r="G122" t="s">
        <v>57</v>
      </c>
      <c r="H122" t="str">
        <f t="shared" si="1"/>
        <v>037 037 Kenya</v>
      </c>
    </row>
    <row r="123" spans="1:8" x14ac:dyDescent="0.25">
      <c r="A123" s="19">
        <v>121</v>
      </c>
      <c r="B123" s="20">
        <v>283</v>
      </c>
      <c r="C123" s="21" t="s">
        <v>552</v>
      </c>
      <c r="D123" s="20">
        <v>283</v>
      </c>
      <c r="E123" s="20" t="s">
        <v>247</v>
      </c>
      <c r="F123" s="22" t="s">
        <v>248</v>
      </c>
      <c r="G123" t="s">
        <v>57</v>
      </c>
      <c r="H123" t="str">
        <f t="shared" si="1"/>
        <v>283 283 Kirguistán</v>
      </c>
    </row>
    <row r="124" spans="1:8" x14ac:dyDescent="0.25">
      <c r="A124" s="19">
        <v>122</v>
      </c>
      <c r="B124" s="20">
        <v>237</v>
      </c>
      <c r="C124" s="21" t="s">
        <v>553</v>
      </c>
      <c r="D124" s="20">
        <v>237</v>
      </c>
      <c r="E124" s="20">
        <v>812</v>
      </c>
      <c r="F124" s="22" t="s">
        <v>249</v>
      </c>
      <c r="G124" t="s">
        <v>57</v>
      </c>
      <c r="H124" t="str">
        <f t="shared" si="1"/>
        <v>237 237 Kiribati</v>
      </c>
    </row>
    <row r="125" spans="1:8" x14ac:dyDescent="0.25">
      <c r="A125" s="19">
        <v>123</v>
      </c>
      <c r="B125" s="20">
        <v>298</v>
      </c>
      <c r="C125" s="21" t="s">
        <v>554</v>
      </c>
      <c r="D125" s="20">
        <v>298</v>
      </c>
      <c r="E125" s="20" t="s">
        <v>234</v>
      </c>
      <c r="F125" s="22" t="s">
        <v>250</v>
      </c>
      <c r="G125" t="s">
        <v>57</v>
      </c>
      <c r="H125" t="str">
        <f t="shared" si="1"/>
        <v>298 298 Kosovo</v>
      </c>
    </row>
    <row r="126" spans="1:8" x14ac:dyDescent="0.25">
      <c r="A126" s="19">
        <v>124</v>
      </c>
      <c r="B126" s="20">
        <v>104</v>
      </c>
      <c r="C126" s="21" t="s">
        <v>555</v>
      </c>
      <c r="D126" s="20">
        <v>104</v>
      </c>
      <c r="E126" s="20">
        <v>636</v>
      </c>
      <c r="F126" s="22" t="s">
        <v>251</v>
      </c>
      <c r="G126" t="s">
        <v>57</v>
      </c>
      <c r="H126" t="str">
        <f t="shared" si="1"/>
        <v>104 104 Kuwait</v>
      </c>
    </row>
    <row r="127" spans="1:8" x14ac:dyDescent="0.25">
      <c r="A127" s="19">
        <v>125</v>
      </c>
      <c r="B127" s="20">
        <v>105</v>
      </c>
      <c r="C127" s="21" t="s">
        <v>556</v>
      </c>
      <c r="D127" s="20">
        <v>105</v>
      </c>
      <c r="E127" s="20">
        <v>684</v>
      </c>
      <c r="F127" s="22" t="s">
        <v>252</v>
      </c>
      <c r="G127" t="s">
        <v>57</v>
      </c>
      <c r="H127" t="str">
        <f t="shared" si="1"/>
        <v>105 105 Lao, Rep. Dem. Pop.</v>
      </c>
    </row>
    <row r="128" spans="1:8" x14ac:dyDescent="0.25">
      <c r="A128" s="19">
        <v>126</v>
      </c>
      <c r="B128" s="20" t="s">
        <v>90</v>
      </c>
      <c r="C128" s="21" t="s">
        <v>557</v>
      </c>
      <c r="D128" s="20" t="s">
        <v>90</v>
      </c>
      <c r="E128" s="20">
        <v>395</v>
      </c>
      <c r="F128" s="22" t="s">
        <v>253</v>
      </c>
      <c r="G128" t="s">
        <v>57</v>
      </c>
      <c r="H128" t="str">
        <f t="shared" si="1"/>
        <v>077 077 Lesotho</v>
      </c>
    </row>
    <row r="129" spans="1:8" x14ac:dyDescent="0.25">
      <c r="A129" s="19">
        <v>127</v>
      </c>
      <c r="B129" s="20" t="s">
        <v>254</v>
      </c>
      <c r="C129" s="21" t="s">
        <v>558</v>
      </c>
      <c r="D129" s="20" t="s">
        <v>254</v>
      </c>
      <c r="E129" s="20" t="s">
        <v>136</v>
      </c>
      <c r="F129" s="22" t="s">
        <v>255</v>
      </c>
      <c r="G129" t="s">
        <v>57</v>
      </c>
      <c r="H129" t="str">
        <f t="shared" si="1"/>
        <v>042 042 Letonia</v>
      </c>
    </row>
    <row r="130" spans="1:8" x14ac:dyDescent="0.25">
      <c r="A130" s="19">
        <v>128</v>
      </c>
      <c r="B130" s="20">
        <v>106</v>
      </c>
      <c r="C130" s="21" t="s">
        <v>559</v>
      </c>
      <c r="D130" s="20">
        <v>106</v>
      </c>
      <c r="E130" s="20">
        <v>604</v>
      </c>
      <c r="F130" s="22" t="s">
        <v>256</v>
      </c>
      <c r="G130" t="s">
        <v>57</v>
      </c>
      <c r="H130" t="str">
        <f t="shared" si="1"/>
        <v>106 106 Líbano</v>
      </c>
    </row>
    <row r="131" spans="1:8" x14ac:dyDescent="0.25">
      <c r="A131" s="19">
        <v>129</v>
      </c>
      <c r="B131" s="20">
        <v>107</v>
      </c>
      <c r="C131" s="21" t="s">
        <v>560</v>
      </c>
      <c r="D131" s="20">
        <v>107</v>
      </c>
      <c r="E131" s="20">
        <v>268</v>
      </c>
      <c r="F131" s="22" t="s">
        <v>257</v>
      </c>
      <c r="G131" t="s">
        <v>57</v>
      </c>
      <c r="H131" t="str">
        <f t="shared" ref="H131:H194" si="2">B131&amp;G131&amp;C131</f>
        <v>107 107 Liberia</v>
      </c>
    </row>
    <row r="132" spans="1:8" x14ac:dyDescent="0.25">
      <c r="A132" s="19">
        <v>130</v>
      </c>
      <c r="B132" s="20">
        <v>108</v>
      </c>
      <c r="C132" s="21" t="s">
        <v>561</v>
      </c>
      <c r="D132" s="20">
        <v>108</v>
      </c>
      <c r="E132" s="20">
        <v>216</v>
      </c>
      <c r="F132" s="22" t="s">
        <v>258</v>
      </c>
      <c r="G132" t="s">
        <v>57</v>
      </c>
      <c r="H132" t="str">
        <f t="shared" si="2"/>
        <v>108 108 Libia, Jamahiriya Árabe</v>
      </c>
    </row>
    <row r="133" spans="1:8" x14ac:dyDescent="0.25">
      <c r="A133" s="19">
        <v>131</v>
      </c>
      <c r="B133" s="20">
        <v>199</v>
      </c>
      <c r="C133" s="21" t="s">
        <v>562</v>
      </c>
      <c r="D133" s="20">
        <v>199</v>
      </c>
      <c r="E133" s="20" t="s">
        <v>245</v>
      </c>
      <c r="F133" s="22" t="s">
        <v>259</v>
      </c>
      <c r="G133" t="s">
        <v>57</v>
      </c>
      <c r="H133" t="str">
        <f t="shared" si="2"/>
        <v>199 199 Liechtenstein</v>
      </c>
    </row>
    <row r="134" spans="1:8" x14ac:dyDescent="0.25">
      <c r="A134" s="19">
        <v>132</v>
      </c>
      <c r="B134" s="20" t="s">
        <v>203</v>
      </c>
      <c r="C134" s="21" t="s">
        <v>563</v>
      </c>
      <c r="D134" s="20" t="s">
        <v>203</v>
      </c>
      <c r="E134" s="20" t="s">
        <v>142</v>
      </c>
      <c r="F134" s="22" t="s">
        <v>260</v>
      </c>
      <c r="G134" t="s">
        <v>57</v>
      </c>
      <c r="H134" t="str">
        <f t="shared" si="2"/>
        <v>044 044 Lituania</v>
      </c>
    </row>
    <row r="135" spans="1:8" x14ac:dyDescent="0.25">
      <c r="A135" s="19">
        <v>133</v>
      </c>
      <c r="B135" s="20">
        <v>251</v>
      </c>
      <c r="C135" s="21" t="s">
        <v>564</v>
      </c>
      <c r="D135" s="20">
        <v>251</v>
      </c>
      <c r="E135" s="20" t="s">
        <v>261</v>
      </c>
      <c r="F135" s="22" t="s">
        <v>262</v>
      </c>
      <c r="G135" t="s">
        <v>57</v>
      </c>
      <c r="H135" t="str">
        <f t="shared" si="2"/>
        <v>251 251 Luxemburgo</v>
      </c>
    </row>
    <row r="136" spans="1:8" x14ac:dyDescent="0.25">
      <c r="A136" s="19">
        <v>134</v>
      </c>
      <c r="B136" s="20">
        <v>164</v>
      </c>
      <c r="C136" s="21" t="s">
        <v>565</v>
      </c>
      <c r="D136" s="20">
        <v>164</v>
      </c>
      <c r="E136" s="20">
        <v>743</v>
      </c>
      <c r="F136" s="22" t="s">
        <v>263</v>
      </c>
      <c r="G136" t="s">
        <v>57</v>
      </c>
      <c r="H136" t="str">
        <f t="shared" si="2"/>
        <v>164 164 Macau</v>
      </c>
    </row>
    <row r="137" spans="1:8" x14ac:dyDescent="0.25">
      <c r="A137" s="19">
        <v>135</v>
      </c>
      <c r="B137" s="20">
        <v>289</v>
      </c>
      <c r="C137" s="21" t="s">
        <v>566</v>
      </c>
      <c r="D137" s="20">
        <v>289</v>
      </c>
      <c r="E137" s="20" t="s">
        <v>227</v>
      </c>
      <c r="F137" s="22" t="s">
        <v>264</v>
      </c>
      <c r="G137" t="s">
        <v>57</v>
      </c>
      <c r="H137" t="str">
        <f t="shared" si="2"/>
        <v>289 289 Macedonia (ex Rep. Yugoslava de)</v>
      </c>
    </row>
    <row r="138" spans="1:8" x14ac:dyDescent="0.25">
      <c r="A138" s="19">
        <v>136</v>
      </c>
      <c r="B138" s="20" t="s">
        <v>265</v>
      </c>
      <c r="C138" s="21" t="s">
        <v>567</v>
      </c>
      <c r="D138" s="20" t="s">
        <v>265</v>
      </c>
      <c r="E138" s="20">
        <v>370</v>
      </c>
      <c r="F138" s="22" t="s">
        <v>266</v>
      </c>
      <c r="G138" t="s">
        <v>57</v>
      </c>
      <c r="H138" t="str">
        <f t="shared" si="2"/>
        <v>025 025 Madagascar</v>
      </c>
    </row>
    <row r="139" spans="1:8" x14ac:dyDescent="0.25">
      <c r="A139" s="19">
        <v>137</v>
      </c>
      <c r="B139" s="20">
        <v>110</v>
      </c>
      <c r="C139" s="21" t="s">
        <v>568</v>
      </c>
      <c r="D139" s="20">
        <v>110</v>
      </c>
      <c r="E139" s="20">
        <v>701</v>
      </c>
      <c r="F139" s="22" t="s">
        <v>267</v>
      </c>
      <c r="G139" t="s">
        <v>57</v>
      </c>
      <c r="H139" t="str">
        <f t="shared" si="2"/>
        <v>110 110 Malasia</v>
      </c>
    </row>
    <row r="140" spans="1:8" x14ac:dyDescent="0.25">
      <c r="A140" s="19">
        <v>138</v>
      </c>
      <c r="B140" s="20">
        <v>109</v>
      </c>
      <c r="C140" s="21" t="s">
        <v>569</v>
      </c>
      <c r="D140" s="20">
        <v>109</v>
      </c>
      <c r="E140" s="20">
        <v>386</v>
      </c>
      <c r="F140" s="22" t="s">
        <v>268</v>
      </c>
      <c r="G140" t="s">
        <v>57</v>
      </c>
      <c r="H140" t="str">
        <f t="shared" si="2"/>
        <v>109 109 Malawi</v>
      </c>
    </row>
    <row r="141" spans="1:8" x14ac:dyDescent="0.25">
      <c r="A141" s="19">
        <v>139</v>
      </c>
      <c r="B141" s="20">
        <v>214</v>
      </c>
      <c r="C141" s="21" t="s">
        <v>570</v>
      </c>
      <c r="D141" s="20">
        <v>214</v>
      </c>
      <c r="E141" s="20">
        <v>667</v>
      </c>
      <c r="F141" s="22" t="s">
        <v>269</v>
      </c>
      <c r="G141" t="s">
        <v>57</v>
      </c>
      <c r="H141" t="str">
        <f t="shared" si="2"/>
        <v>214 214 Maldivas</v>
      </c>
    </row>
    <row r="142" spans="1:8" x14ac:dyDescent="0.25">
      <c r="A142" s="19">
        <v>140</v>
      </c>
      <c r="B142" s="20">
        <v>111</v>
      </c>
      <c r="C142" s="21" t="s">
        <v>571</v>
      </c>
      <c r="D142" s="20">
        <v>111</v>
      </c>
      <c r="E142" s="20">
        <v>232</v>
      </c>
      <c r="F142" s="22" t="s">
        <v>270</v>
      </c>
      <c r="G142" t="s">
        <v>57</v>
      </c>
      <c r="H142" t="str">
        <f t="shared" si="2"/>
        <v>111 111 Malí</v>
      </c>
    </row>
    <row r="143" spans="1:8" x14ac:dyDescent="0.25">
      <c r="A143" s="19">
        <v>141</v>
      </c>
      <c r="B143" s="20">
        <v>112</v>
      </c>
      <c r="C143" s="21" t="s">
        <v>572</v>
      </c>
      <c r="D143" s="20">
        <v>112</v>
      </c>
      <c r="E143" s="20" t="s">
        <v>109</v>
      </c>
      <c r="F143" s="22" t="s">
        <v>271</v>
      </c>
      <c r="G143" t="s">
        <v>57</v>
      </c>
      <c r="H143" t="str">
        <f t="shared" si="2"/>
        <v>112 112 Malta</v>
      </c>
    </row>
    <row r="144" spans="1:8" x14ac:dyDescent="0.25">
      <c r="A144" s="19">
        <v>142</v>
      </c>
      <c r="B144" s="20">
        <v>204</v>
      </c>
      <c r="C144" s="21" t="s">
        <v>573</v>
      </c>
      <c r="D144" s="20">
        <v>204</v>
      </c>
      <c r="E144" s="20">
        <v>820</v>
      </c>
      <c r="F144" s="22" t="s">
        <v>272</v>
      </c>
      <c r="G144" t="s">
        <v>57</v>
      </c>
      <c r="H144" t="str">
        <f t="shared" si="2"/>
        <v>204 204 Marianas del Norte</v>
      </c>
    </row>
    <row r="145" spans="1:8" x14ac:dyDescent="0.25">
      <c r="A145" s="19">
        <v>143</v>
      </c>
      <c r="B145" s="20">
        <v>115</v>
      </c>
      <c r="C145" s="21" t="s">
        <v>574</v>
      </c>
      <c r="D145" s="20">
        <v>115</v>
      </c>
      <c r="E145" s="20">
        <v>204</v>
      </c>
      <c r="F145" s="22" t="s">
        <v>273</v>
      </c>
      <c r="G145" t="s">
        <v>57</v>
      </c>
      <c r="H145" t="str">
        <f t="shared" si="2"/>
        <v>115 115 Marruecos</v>
      </c>
    </row>
    <row r="146" spans="1:8" x14ac:dyDescent="0.25">
      <c r="A146" s="19">
        <v>144</v>
      </c>
      <c r="B146" s="20">
        <v>182</v>
      </c>
      <c r="C146" s="21" t="s">
        <v>575</v>
      </c>
      <c r="D146" s="20">
        <v>182</v>
      </c>
      <c r="E146" s="20">
        <v>824</v>
      </c>
      <c r="F146" s="22" t="s">
        <v>274</v>
      </c>
      <c r="G146" t="s">
        <v>57</v>
      </c>
      <c r="H146" t="str">
        <f t="shared" si="2"/>
        <v>182 182 Marshall, Islas</v>
      </c>
    </row>
    <row r="147" spans="1:8" x14ac:dyDescent="0.25">
      <c r="A147" s="19">
        <v>145</v>
      </c>
      <c r="B147" s="20">
        <v>170</v>
      </c>
      <c r="C147" s="21" t="s">
        <v>576</v>
      </c>
      <c r="D147" s="20">
        <v>170</v>
      </c>
      <c r="E147" s="20" t="s">
        <v>9</v>
      </c>
      <c r="F147" s="22" t="s">
        <v>195</v>
      </c>
      <c r="G147" t="s">
        <v>57</v>
      </c>
      <c r="H147" t="str">
        <f t="shared" si="2"/>
        <v>170 170 Martinica</v>
      </c>
    </row>
    <row r="148" spans="1:8" x14ac:dyDescent="0.25">
      <c r="A148" s="19">
        <v>146</v>
      </c>
      <c r="B148" s="20">
        <v>208</v>
      </c>
      <c r="C148" s="21" t="s">
        <v>577</v>
      </c>
      <c r="D148" s="20">
        <v>208</v>
      </c>
      <c r="E148" s="20">
        <v>373</v>
      </c>
      <c r="F148" s="22" t="s">
        <v>275</v>
      </c>
      <c r="G148" t="s">
        <v>57</v>
      </c>
      <c r="H148" t="str">
        <f t="shared" si="2"/>
        <v>208 208 Mauricio</v>
      </c>
    </row>
    <row r="149" spans="1:8" x14ac:dyDescent="0.25">
      <c r="A149" s="19">
        <v>147</v>
      </c>
      <c r="B149" s="20">
        <v>113</v>
      </c>
      <c r="C149" s="21" t="s">
        <v>578</v>
      </c>
      <c r="D149" s="20">
        <v>113</v>
      </c>
      <c r="E149" s="20">
        <v>228</v>
      </c>
      <c r="F149" s="22" t="s">
        <v>276</v>
      </c>
      <c r="G149" t="s">
        <v>57</v>
      </c>
      <c r="H149" t="str">
        <f t="shared" si="2"/>
        <v>113 113 Mauritania</v>
      </c>
    </row>
    <row r="150" spans="1:8" x14ac:dyDescent="0.25">
      <c r="A150" s="19">
        <v>148</v>
      </c>
      <c r="B150" s="20">
        <v>252</v>
      </c>
      <c r="C150" s="21" t="s">
        <v>579</v>
      </c>
      <c r="D150" s="20">
        <v>252</v>
      </c>
      <c r="E150" s="20">
        <v>377</v>
      </c>
      <c r="F150" s="22" t="s">
        <v>277</v>
      </c>
      <c r="G150" t="s">
        <v>57</v>
      </c>
      <c r="H150" t="str">
        <f t="shared" si="2"/>
        <v>252 252 Mayotte</v>
      </c>
    </row>
    <row r="151" spans="1:8" x14ac:dyDescent="0.25">
      <c r="A151" s="19">
        <v>149</v>
      </c>
      <c r="B151" s="20">
        <v>297</v>
      </c>
      <c r="C151" s="21" t="s">
        <v>580</v>
      </c>
      <c r="D151" s="20">
        <v>297</v>
      </c>
      <c r="E151" s="20" t="s">
        <v>197</v>
      </c>
      <c r="F151" s="22" t="s">
        <v>278</v>
      </c>
      <c r="G151" t="s">
        <v>57</v>
      </c>
      <c r="H151" t="str">
        <f t="shared" si="2"/>
        <v>297 297 Melilla</v>
      </c>
    </row>
    <row r="152" spans="1:8" x14ac:dyDescent="0.25">
      <c r="A152" s="19">
        <v>150</v>
      </c>
      <c r="B152" s="20" t="s">
        <v>279</v>
      </c>
      <c r="C152" s="21" t="s">
        <v>581</v>
      </c>
      <c r="D152" s="20" t="s">
        <v>279</v>
      </c>
      <c r="E152" s="20">
        <v>412</v>
      </c>
      <c r="F152" s="22" t="s">
        <v>280</v>
      </c>
      <c r="G152" t="s">
        <v>57</v>
      </c>
      <c r="H152" t="str">
        <f t="shared" si="2"/>
        <v>016 016 México</v>
      </c>
    </row>
    <row r="153" spans="1:8" x14ac:dyDescent="0.25">
      <c r="A153" s="19">
        <v>151</v>
      </c>
      <c r="B153" s="20">
        <v>183</v>
      </c>
      <c r="C153" s="21" t="s">
        <v>582</v>
      </c>
      <c r="D153" s="20">
        <v>183</v>
      </c>
      <c r="E153" s="20">
        <v>823</v>
      </c>
      <c r="F153" s="22" t="s">
        <v>281</v>
      </c>
      <c r="G153" t="s">
        <v>57</v>
      </c>
      <c r="H153" t="str">
        <f t="shared" si="2"/>
        <v>183 183 Micronesia</v>
      </c>
    </row>
    <row r="154" spans="1:8" x14ac:dyDescent="0.25">
      <c r="A154" s="19">
        <v>152</v>
      </c>
      <c r="B154" s="20">
        <v>265</v>
      </c>
      <c r="C154" s="21" t="s">
        <v>583</v>
      </c>
      <c r="D154" s="20">
        <v>265</v>
      </c>
      <c r="E154" s="20" t="s">
        <v>73</v>
      </c>
      <c r="F154" s="22" t="s">
        <v>282</v>
      </c>
      <c r="G154" t="s">
        <v>57</v>
      </c>
      <c r="H154" t="str">
        <f t="shared" si="2"/>
        <v>265 265 Moldova</v>
      </c>
    </row>
    <row r="155" spans="1:8" x14ac:dyDescent="0.25">
      <c r="A155" s="19">
        <v>153</v>
      </c>
      <c r="B155" s="20">
        <v>205</v>
      </c>
      <c r="C155" s="21" t="s">
        <v>584</v>
      </c>
      <c r="D155" s="20">
        <v>205</v>
      </c>
      <c r="E155" s="20" t="s">
        <v>9</v>
      </c>
      <c r="F155" s="22" t="s">
        <v>195</v>
      </c>
      <c r="G155" t="s">
        <v>57</v>
      </c>
      <c r="H155" t="str">
        <f t="shared" si="2"/>
        <v>205 205 Monaco</v>
      </c>
    </row>
    <row r="156" spans="1:8" x14ac:dyDescent="0.25">
      <c r="A156" s="19">
        <v>154</v>
      </c>
      <c r="B156" s="20">
        <v>114</v>
      </c>
      <c r="C156" s="21" t="s">
        <v>585</v>
      </c>
      <c r="D156" s="20">
        <v>114</v>
      </c>
      <c r="E156" s="20">
        <v>716</v>
      </c>
      <c r="F156" s="22" t="s">
        <v>283</v>
      </c>
      <c r="G156" t="s">
        <v>57</v>
      </c>
      <c r="H156" t="str">
        <f t="shared" si="2"/>
        <v>114 114 Mongolia</v>
      </c>
    </row>
    <row r="157" spans="1:8" x14ac:dyDescent="0.25">
      <c r="A157" s="19">
        <v>155</v>
      </c>
      <c r="B157" s="20">
        <v>290</v>
      </c>
      <c r="C157" s="21" t="s">
        <v>586</v>
      </c>
      <c r="D157" s="20">
        <v>290</v>
      </c>
      <c r="E157" s="20" t="s">
        <v>229</v>
      </c>
      <c r="F157" s="22" t="s">
        <v>25</v>
      </c>
      <c r="G157" t="s">
        <v>57</v>
      </c>
      <c r="H157" t="str">
        <f t="shared" si="2"/>
        <v>290 290 Montenegro</v>
      </c>
    </row>
    <row r="158" spans="1:8" x14ac:dyDescent="0.25">
      <c r="A158" s="19">
        <v>156</v>
      </c>
      <c r="B158" s="20">
        <v>224</v>
      </c>
      <c r="C158" s="21" t="s">
        <v>587</v>
      </c>
      <c r="D158" s="20">
        <v>224</v>
      </c>
      <c r="E158" s="20">
        <v>470</v>
      </c>
      <c r="F158" s="22" t="s">
        <v>284</v>
      </c>
      <c r="G158" t="s">
        <v>57</v>
      </c>
      <c r="H158" t="str">
        <f t="shared" si="2"/>
        <v>224 224 Montserrat</v>
      </c>
    </row>
    <row r="159" spans="1:8" x14ac:dyDescent="0.25">
      <c r="A159" s="19">
        <v>157</v>
      </c>
      <c r="B159" s="20">
        <v>160</v>
      </c>
      <c r="C159" s="21" t="s">
        <v>588</v>
      </c>
      <c r="D159" s="20">
        <v>160</v>
      </c>
      <c r="E159" s="20">
        <v>366</v>
      </c>
      <c r="F159" s="22" t="s">
        <v>285</v>
      </c>
      <c r="G159" t="s">
        <v>57</v>
      </c>
      <c r="H159" t="str">
        <f t="shared" si="2"/>
        <v>160 160 Mozambique</v>
      </c>
    </row>
    <row r="160" spans="1:8" x14ac:dyDescent="0.25">
      <c r="A160" s="19">
        <v>158</v>
      </c>
      <c r="B160" s="20" t="s">
        <v>286</v>
      </c>
      <c r="C160" s="21" t="s">
        <v>589</v>
      </c>
      <c r="D160" s="20" t="s">
        <v>286</v>
      </c>
      <c r="E160" s="20">
        <v>676</v>
      </c>
      <c r="F160" s="22" t="s">
        <v>287</v>
      </c>
      <c r="G160" t="s">
        <v>57</v>
      </c>
      <c r="H160" t="str">
        <f t="shared" si="2"/>
        <v>080 080 Myanmar</v>
      </c>
    </row>
    <row r="161" spans="1:8" x14ac:dyDescent="0.25">
      <c r="A161" s="19">
        <v>159</v>
      </c>
      <c r="B161" s="20">
        <v>135</v>
      </c>
      <c r="C161" s="21" t="s">
        <v>590</v>
      </c>
      <c r="D161" s="20">
        <v>135</v>
      </c>
      <c r="E161" s="20">
        <v>389</v>
      </c>
      <c r="F161" s="22" t="s">
        <v>288</v>
      </c>
      <c r="G161" t="s">
        <v>57</v>
      </c>
      <c r="H161" t="str">
        <f t="shared" si="2"/>
        <v>135 135 Namibia</v>
      </c>
    </row>
    <row r="162" spans="1:8" x14ac:dyDescent="0.25">
      <c r="A162" s="19">
        <v>160</v>
      </c>
      <c r="B162" s="20">
        <v>239</v>
      </c>
      <c r="C162" s="21" t="s">
        <v>591</v>
      </c>
      <c r="D162" s="20">
        <v>239</v>
      </c>
      <c r="E162" s="20">
        <v>803</v>
      </c>
      <c r="F162" s="22" t="s">
        <v>289</v>
      </c>
      <c r="G162" t="s">
        <v>57</v>
      </c>
      <c r="H162" t="str">
        <f t="shared" si="2"/>
        <v>239 239 Nauru</v>
      </c>
    </row>
    <row r="163" spans="1:8" x14ac:dyDescent="0.25">
      <c r="A163" s="19">
        <v>161</v>
      </c>
      <c r="B163" s="20">
        <v>235</v>
      </c>
      <c r="C163" s="21" t="s">
        <v>592</v>
      </c>
      <c r="D163" s="20">
        <v>235</v>
      </c>
      <c r="E163" s="20">
        <v>834</v>
      </c>
      <c r="F163" s="22" t="s">
        <v>290</v>
      </c>
      <c r="G163" t="s">
        <v>57</v>
      </c>
      <c r="H163" t="str">
        <f t="shared" si="2"/>
        <v>235 235 Navidad, Isla</v>
      </c>
    </row>
    <row r="164" spans="1:8" x14ac:dyDescent="0.25">
      <c r="A164" s="19">
        <v>162</v>
      </c>
      <c r="B164" s="20">
        <v>117</v>
      </c>
      <c r="C164" s="21" t="s">
        <v>593</v>
      </c>
      <c r="D164" s="20">
        <v>117</v>
      </c>
      <c r="E164" s="20">
        <v>672</v>
      </c>
      <c r="F164" s="22" t="s">
        <v>291</v>
      </c>
      <c r="G164" t="s">
        <v>57</v>
      </c>
      <c r="H164" t="str">
        <f t="shared" si="2"/>
        <v>117 117 Nepal</v>
      </c>
    </row>
    <row r="165" spans="1:8" x14ac:dyDescent="0.25">
      <c r="A165" s="19">
        <v>163</v>
      </c>
      <c r="B165" s="20" t="s">
        <v>110</v>
      </c>
      <c r="C165" s="21" t="s">
        <v>594</v>
      </c>
      <c r="D165" s="20" t="s">
        <v>110</v>
      </c>
      <c r="E165" s="20">
        <v>432</v>
      </c>
      <c r="F165" s="22" t="s">
        <v>292</v>
      </c>
      <c r="G165" t="s">
        <v>57</v>
      </c>
      <c r="H165" t="str">
        <f t="shared" si="2"/>
        <v>017 017 Nicaragua</v>
      </c>
    </row>
    <row r="166" spans="1:8" x14ac:dyDescent="0.25">
      <c r="A166" s="19">
        <v>164</v>
      </c>
      <c r="B166" s="20">
        <v>119</v>
      </c>
      <c r="C166" s="21" t="s">
        <v>595</v>
      </c>
      <c r="D166" s="20">
        <v>119</v>
      </c>
      <c r="E166" s="20">
        <v>240</v>
      </c>
      <c r="F166" s="22" t="s">
        <v>293</v>
      </c>
      <c r="G166" t="s">
        <v>57</v>
      </c>
      <c r="H166" t="str">
        <f t="shared" si="2"/>
        <v>119 119 Níger</v>
      </c>
    </row>
    <row r="167" spans="1:8" x14ac:dyDescent="0.25">
      <c r="A167" s="19">
        <v>165</v>
      </c>
      <c r="B167" s="20" t="s">
        <v>261</v>
      </c>
      <c r="C167" s="21" t="s">
        <v>596</v>
      </c>
      <c r="D167" s="20" t="s">
        <v>261</v>
      </c>
      <c r="E167" s="20">
        <v>288</v>
      </c>
      <c r="F167" s="22" t="s">
        <v>294</v>
      </c>
      <c r="G167" t="s">
        <v>57</v>
      </c>
      <c r="H167" t="str">
        <f t="shared" si="2"/>
        <v>018 018 Nigeria</v>
      </c>
    </row>
    <row r="168" spans="1:8" x14ac:dyDescent="0.25">
      <c r="A168" s="19">
        <v>166</v>
      </c>
      <c r="B168" s="20">
        <v>177</v>
      </c>
      <c r="C168" s="21" t="s">
        <v>597</v>
      </c>
      <c r="D168" s="20">
        <v>177</v>
      </c>
      <c r="E168" s="20">
        <v>838</v>
      </c>
      <c r="F168" s="22" t="s">
        <v>295</v>
      </c>
      <c r="G168" t="s">
        <v>57</v>
      </c>
      <c r="H168" t="str">
        <f t="shared" si="2"/>
        <v>177 177 Niue</v>
      </c>
    </row>
    <row r="169" spans="1:8" x14ac:dyDescent="0.25">
      <c r="A169" s="19">
        <v>167</v>
      </c>
      <c r="B169" s="20">
        <v>240</v>
      </c>
      <c r="C169" s="21" t="s">
        <v>598</v>
      </c>
      <c r="D169" s="20">
        <v>240</v>
      </c>
      <c r="E169" s="20">
        <v>836</v>
      </c>
      <c r="F169" s="22" t="s">
        <v>296</v>
      </c>
      <c r="G169" t="s">
        <v>57</v>
      </c>
      <c r="H169" t="str">
        <f t="shared" si="2"/>
        <v>240 240 Norfolk, Isla</v>
      </c>
    </row>
    <row r="170" spans="1:8" x14ac:dyDescent="0.25">
      <c r="A170" s="19">
        <v>168</v>
      </c>
      <c r="B170" s="20" t="s">
        <v>297</v>
      </c>
      <c r="C170" s="21" t="s">
        <v>599</v>
      </c>
      <c r="D170" s="20" t="s">
        <v>297</v>
      </c>
      <c r="E170" s="20" t="s">
        <v>298</v>
      </c>
      <c r="F170" s="22" t="s">
        <v>299</v>
      </c>
      <c r="G170" t="s">
        <v>57</v>
      </c>
      <c r="H170" t="str">
        <f t="shared" si="2"/>
        <v>062 062 Noruega</v>
      </c>
    </row>
    <row r="171" spans="1:8" x14ac:dyDescent="0.25">
      <c r="A171" s="19">
        <v>169</v>
      </c>
      <c r="B171" s="20">
        <v>173</v>
      </c>
      <c r="C171" s="21" t="s">
        <v>600</v>
      </c>
      <c r="D171" s="20">
        <v>173</v>
      </c>
      <c r="E171" s="20">
        <v>809</v>
      </c>
      <c r="F171" s="22" t="s">
        <v>300</v>
      </c>
      <c r="G171" t="s">
        <v>57</v>
      </c>
      <c r="H171" t="str">
        <f t="shared" si="2"/>
        <v>173 173 Nueva Caledonia</v>
      </c>
    </row>
    <row r="172" spans="1:8" x14ac:dyDescent="0.25">
      <c r="A172" s="19">
        <v>170</v>
      </c>
      <c r="B172" s="20" t="s">
        <v>74</v>
      </c>
      <c r="C172" s="21" t="s">
        <v>601</v>
      </c>
      <c r="D172" s="20" t="s">
        <v>74</v>
      </c>
      <c r="E172" s="20">
        <v>804</v>
      </c>
      <c r="F172" s="22" t="s">
        <v>301</v>
      </c>
      <c r="G172" t="s">
        <v>57</v>
      </c>
      <c r="H172" t="str">
        <f t="shared" si="2"/>
        <v>070 070 Nueva Zelandia</v>
      </c>
    </row>
    <row r="173" spans="1:8" x14ac:dyDescent="0.25">
      <c r="A173" s="19">
        <v>171</v>
      </c>
      <c r="B173" s="20">
        <v>116</v>
      </c>
      <c r="C173" s="21" t="s">
        <v>602</v>
      </c>
      <c r="D173" s="20">
        <v>116</v>
      </c>
      <c r="E173" s="20">
        <v>649</v>
      </c>
      <c r="F173" s="22" t="s">
        <v>302</v>
      </c>
      <c r="G173" t="s">
        <v>57</v>
      </c>
      <c r="H173" t="str">
        <f t="shared" si="2"/>
        <v>116 116 Omán</v>
      </c>
    </row>
    <row r="174" spans="1:8" x14ac:dyDescent="0.25">
      <c r="A174" s="19">
        <v>172</v>
      </c>
      <c r="B174" s="20" t="s">
        <v>303</v>
      </c>
      <c r="C174" s="21" t="s">
        <v>603</v>
      </c>
      <c r="D174" s="20" t="s">
        <v>303</v>
      </c>
      <c r="E174" s="20" t="s">
        <v>148</v>
      </c>
      <c r="F174" s="22" t="s">
        <v>304</v>
      </c>
      <c r="G174" t="s">
        <v>57</v>
      </c>
      <c r="H174" t="str">
        <f t="shared" si="2"/>
        <v>061 061 Países Bajos</v>
      </c>
    </row>
    <row r="175" spans="1:8" x14ac:dyDescent="0.25">
      <c r="A175" s="19">
        <v>173</v>
      </c>
      <c r="B175" s="20">
        <v>121</v>
      </c>
      <c r="C175" s="21" t="s">
        <v>604</v>
      </c>
      <c r="D175" s="20">
        <v>121</v>
      </c>
      <c r="E175" s="20">
        <v>662</v>
      </c>
      <c r="F175" s="22" t="s">
        <v>305</v>
      </c>
      <c r="G175" t="s">
        <v>57</v>
      </c>
      <c r="H175" t="str">
        <f t="shared" si="2"/>
        <v>121 121 Pakistán</v>
      </c>
    </row>
    <row r="176" spans="1:8" x14ac:dyDescent="0.25">
      <c r="A176" s="19">
        <v>174</v>
      </c>
      <c r="B176" s="20">
        <v>244</v>
      </c>
      <c r="C176" s="21" t="s">
        <v>605</v>
      </c>
      <c r="D176" s="20">
        <v>244</v>
      </c>
      <c r="E176" s="20">
        <v>825</v>
      </c>
      <c r="F176" s="22" t="s">
        <v>306</v>
      </c>
      <c r="G176" t="s">
        <v>57</v>
      </c>
      <c r="H176" t="str">
        <f t="shared" si="2"/>
        <v>244 244 Palau</v>
      </c>
    </row>
    <row r="177" spans="1:8" x14ac:dyDescent="0.25">
      <c r="A177" s="19">
        <v>175</v>
      </c>
      <c r="B177" s="20" t="s">
        <v>307</v>
      </c>
      <c r="C177" s="21" t="s">
        <v>606</v>
      </c>
      <c r="D177" s="20" t="s">
        <v>307</v>
      </c>
      <c r="E177" s="20">
        <v>442</v>
      </c>
      <c r="F177" s="22" t="s">
        <v>308</v>
      </c>
      <c r="G177" t="s">
        <v>57</v>
      </c>
      <c r="H177" t="str">
        <f t="shared" si="2"/>
        <v>029 029 Panamá</v>
      </c>
    </row>
    <row r="178" spans="1:8" x14ac:dyDescent="0.25">
      <c r="A178" s="19">
        <v>176</v>
      </c>
      <c r="B178" s="20">
        <v>166</v>
      </c>
      <c r="C178" s="21" t="s">
        <v>607</v>
      </c>
      <c r="D178" s="20">
        <v>166</v>
      </c>
      <c r="E178" s="20">
        <v>801</v>
      </c>
      <c r="F178" s="22" t="s">
        <v>309</v>
      </c>
      <c r="G178" t="s">
        <v>57</v>
      </c>
      <c r="H178" t="str">
        <f t="shared" si="2"/>
        <v>166 166 Papua Nueva Guinea</v>
      </c>
    </row>
    <row r="179" spans="1:8" x14ac:dyDescent="0.25">
      <c r="A179" s="19">
        <v>177</v>
      </c>
      <c r="B179" s="20">
        <v>122</v>
      </c>
      <c r="C179" s="21" t="s">
        <v>608</v>
      </c>
      <c r="D179" s="20">
        <v>122</v>
      </c>
      <c r="E179" s="20">
        <v>520</v>
      </c>
      <c r="F179" s="22" t="s">
        <v>310</v>
      </c>
      <c r="G179" t="s">
        <v>57</v>
      </c>
      <c r="H179" t="str">
        <f t="shared" si="2"/>
        <v>122 122 Paraguay</v>
      </c>
    </row>
    <row r="180" spans="1:8" x14ac:dyDescent="0.25">
      <c r="A180" s="19">
        <v>178</v>
      </c>
      <c r="B180" s="20" t="s">
        <v>311</v>
      </c>
      <c r="C180" s="21" t="s">
        <v>609</v>
      </c>
      <c r="D180" s="20" t="s">
        <v>311</v>
      </c>
      <c r="E180" s="20">
        <v>504</v>
      </c>
      <c r="F180" s="22" t="s">
        <v>312</v>
      </c>
      <c r="G180" t="s">
        <v>57</v>
      </c>
      <c r="H180" t="str">
        <f t="shared" si="2"/>
        <v>030 030 Perú</v>
      </c>
    </row>
    <row r="181" spans="1:8" x14ac:dyDescent="0.25">
      <c r="A181" s="19">
        <v>179</v>
      </c>
      <c r="B181" s="20">
        <v>198</v>
      </c>
      <c r="C181" s="21" t="s">
        <v>610</v>
      </c>
      <c r="D181" s="20">
        <v>198</v>
      </c>
      <c r="E181" s="20">
        <v>813</v>
      </c>
      <c r="F181" s="22" t="s">
        <v>313</v>
      </c>
      <c r="G181" t="s">
        <v>57</v>
      </c>
      <c r="H181" t="str">
        <f t="shared" si="2"/>
        <v>198 198 Pitcairn, Isla</v>
      </c>
    </row>
    <row r="182" spans="1:8" x14ac:dyDescent="0.25">
      <c r="A182" s="19">
        <v>180</v>
      </c>
      <c r="B182" s="20">
        <v>174</v>
      </c>
      <c r="C182" s="21" t="s">
        <v>611</v>
      </c>
      <c r="D182" s="20">
        <v>174</v>
      </c>
      <c r="E182" s="20">
        <v>822</v>
      </c>
      <c r="F182" s="22" t="s">
        <v>314</v>
      </c>
      <c r="G182" t="s">
        <v>57</v>
      </c>
      <c r="H182" t="str">
        <f t="shared" si="2"/>
        <v>174 174 Polinesia Francesa</v>
      </c>
    </row>
    <row r="183" spans="1:8" x14ac:dyDescent="0.25">
      <c r="A183" s="19">
        <v>181</v>
      </c>
      <c r="B183" s="20">
        <v>124</v>
      </c>
      <c r="C183" s="21" t="s">
        <v>612</v>
      </c>
      <c r="D183" s="20">
        <v>124</v>
      </c>
      <c r="E183" s="20" t="s">
        <v>241</v>
      </c>
      <c r="F183" s="22" t="s">
        <v>315</v>
      </c>
      <c r="G183" t="s">
        <v>57</v>
      </c>
      <c r="H183" t="str">
        <f t="shared" si="2"/>
        <v>124 124 Polonia</v>
      </c>
    </row>
    <row r="184" spans="1:8" x14ac:dyDescent="0.25">
      <c r="A184" s="19">
        <v>182</v>
      </c>
      <c r="B184" s="20" t="s">
        <v>316</v>
      </c>
      <c r="C184" s="21" t="s">
        <v>613</v>
      </c>
      <c r="D184" s="20" t="s">
        <v>316</v>
      </c>
      <c r="E184" s="20" t="s">
        <v>100</v>
      </c>
      <c r="F184" s="22" t="s">
        <v>101</v>
      </c>
      <c r="G184" t="s">
        <v>57</v>
      </c>
      <c r="H184" t="str">
        <f t="shared" si="2"/>
        <v>031 031 Portugal</v>
      </c>
    </row>
    <row r="185" spans="1:8" x14ac:dyDescent="0.25">
      <c r="A185" s="19">
        <v>183</v>
      </c>
      <c r="B185" s="20">
        <v>125</v>
      </c>
      <c r="C185" s="21" t="s">
        <v>614</v>
      </c>
      <c r="D185" s="20">
        <v>125</v>
      </c>
      <c r="E185" s="20">
        <v>400</v>
      </c>
      <c r="F185" s="22" t="s">
        <v>181</v>
      </c>
      <c r="G185" t="s">
        <v>57</v>
      </c>
      <c r="H185" t="str">
        <f t="shared" si="2"/>
        <v>125 125 Puerto Rico</v>
      </c>
    </row>
    <row r="186" spans="1:8" x14ac:dyDescent="0.25">
      <c r="A186" s="19">
        <v>184</v>
      </c>
      <c r="B186" s="20">
        <v>126</v>
      </c>
      <c r="C186" s="21" t="s">
        <v>615</v>
      </c>
      <c r="D186" s="20">
        <v>126</v>
      </c>
      <c r="E186" s="20">
        <v>644</v>
      </c>
      <c r="F186" s="22" t="s">
        <v>317</v>
      </c>
      <c r="G186" t="s">
        <v>57</v>
      </c>
      <c r="H186" t="str">
        <f t="shared" si="2"/>
        <v>126 126 Qatar</v>
      </c>
    </row>
    <row r="187" spans="1:8" x14ac:dyDescent="0.25">
      <c r="A187" s="19">
        <v>185</v>
      </c>
      <c r="B187" s="20">
        <v>261</v>
      </c>
      <c r="C187" s="21" t="s">
        <v>616</v>
      </c>
      <c r="D187" s="20">
        <v>261</v>
      </c>
      <c r="E187" s="20">
        <v>647</v>
      </c>
      <c r="F187" s="22" t="s">
        <v>70</v>
      </c>
      <c r="G187" t="s">
        <v>57</v>
      </c>
      <c r="H187" t="str">
        <f t="shared" si="2"/>
        <v>261 261 Ras al Jaima</v>
      </c>
    </row>
    <row r="188" spans="1:8" x14ac:dyDescent="0.25">
      <c r="A188" s="19">
        <v>186</v>
      </c>
      <c r="B188" s="20" t="s">
        <v>125</v>
      </c>
      <c r="C188" s="21" t="s">
        <v>617</v>
      </c>
      <c r="D188" s="20" t="s">
        <v>125</v>
      </c>
      <c r="E188" s="20" t="s">
        <v>162</v>
      </c>
      <c r="F188" s="22" t="s">
        <v>318</v>
      </c>
      <c r="G188" t="s">
        <v>57</v>
      </c>
      <c r="H188" t="str">
        <f t="shared" si="2"/>
        <v>068 068 Reino Unido</v>
      </c>
    </row>
    <row r="189" spans="1:8" x14ac:dyDescent="0.25">
      <c r="A189" s="19">
        <v>187</v>
      </c>
      <c r="B189" s="20" t="s">
        <v>319</v>
      </c>
      <c r="C189" s="21" t="s">
        <v>618</v>
      </c>
      <c r="D189" s="20" t="s">
        <v>319</v>
      </c>
      <c r="E189" s="20">
        <v>306</v>
      </c>
      <c r="F189" s="22" t="s">
        <v>320</v>
      </c>
      <c r="G189" t="s">
        <v>57</v>
      </c>
      <c r="H189" t="str">
        <f t="shared" si="2"/>
        <v>020 020 República Centroafricana</v>
      </c>
    </row>
    <row r="190" spans="1:8" x14ac:dyDescent="0.25">
      <c r="A190" s="19">
        <v>188</v>
      </c>
      <c r="B190" s="20">
        <v>299</v>
      </c>
      <c r="C190" s="21" t="s">
        <v>619</v>
      </c>
      <c r="D190" s="20">
        <v>299</v>
      </c>
      <c r="E190" s="20" t="s">
        <v>303</v>
      </c>
      <c r="F190" s="22" t="s">
        <v>321</v>
      </c>
      <c r="G190" t="s">
        <v>57</v>
      </c>
      <c r="H190" t="str">
        <f t="shared" si="2"/>
        <v>299 299 República Checa</v>
      </c>
    </row>
    <row r="191" spans="1:8" x14ac:dyDescent="0.25">
      <c r="A191" s="19">
        <v>189</v>
      </c>
      <c r="B191" s="20" t="s">
        <v>232</v>
      </c>
      <c r="C191" s="21" t="s">
        <v>620</v>
      </c>
      <c r="D191" s="20" t="s">
        <v>232</v>
      </c>
      <c r="E191" s="20">
        <v>456</v>
      </c>
      <c r="F191" s="22" t="s">
        <v>322</v>
      </c>
      <c r="G191" t="s">
        <v>57</v>
      </c>
      <c r="H191" t="str">
        <f t="shared" si="2"/>
        <v>007 007 República Dominicana</v>
      </c>
    </row>
    <row r="192" spans="1:8" x14ac:dyDescent="0.25">
      <c r="A192" s="19">
        <v>190</v>
      </c>
      <c r="B192" s="20">
        <v>171</v>
      </c>
      <c r="C192" s="21" t="s">
        <v>621</v>
      </c>
      <c r="D192" s="20">
        <v>171</v>
      </c>
      <c r="E192" s="20" t="s">
        <v>9</v>
      </c>
      <c r="F192" s="22" t="s">
        <v>195</v>
      </c>
      <c r="G192" t="s">
        <v>57</v>
      </c>
      <c r="H192" t="str">
        <f t="shared" si="2"/>
        <v>171 171 Reunión</v>
      </c>
    </row>
    <row r="193" spans="1:8" x14ac:dyDescent="0.25">
      <c r="A193" s="19">
        <v>191</v>
      </c>
      <c r="B193" s="20">
        <v>128</v>
      </c>
      <c r="C193" s="21" t="s">
        <v>622</v>
      </c>
      <c r="D193" s="20">
        <v>128</v>
      </c>
      <c r="E193" s="20" t="s">
        <v>323</v>
      </c>
      <c r="F193" s="22" t="s">
        <v>324</v>
      </c>
      <c r="G193" t="s">
        <v>57</v>
      </c>
      <c r="H193" t="str">
        <f t="shared" si="2"/>
        <v>128 128 Rumania</v>
      </c>
    </row>
    <row r="194" spans="1:8" x14ac:dyDescent="0.25">
      <c r="A194" s="19">
        <v>192</v>
      </c>
      <c r="B194" s="20" t="s">
        <v>298</v>
      </c>
      <c r="C194" s="21" t="s">
        <v>623</v>
      </c>
      <c r="D194" s="20" t="s">
        <v>298</v>
      </c>
      <c r="E194" s="20">
        <v>324</v>
      </c>
      <c r="F194" s="22" t="s">
        <v>325</v>
      </c>
      <c r="G194" t="s">
        <v>57</v>
      </c>
      <c r="H194" t="str">
        <f t="shared" si="2"/>
        <v>028 028 Rwanda</v>
      </c>
    </row>
    <row r="195" spans="1:8" x14ac:dyDescent="0.25">
      <c r="A195" s="19">
        <v>193</v>
      </c>
      <c r="B195" s="20">
        <v>226</v>
      </c>
      <c r="C195" s="21" t="s">
        <v>624</v>
      </c>
      <c r="D195" s="20">
        <v>226</v>
      </c>
      <c r="E195" s="20">
        <v>449</v>
      </c>
      <c r="F195" s="22" t="s">
        <v>326</v>
      </c>
      <c r="G195" t="s">
        <v>57</v>
      </c>
      <c r="H195" t="str">
        <f t="shared" ref="H195:H252" si="3">B195&amp;G195&amp;C195</f>
        <v>226 226 Saint Kittsy Nevis</v>
      </c>
    </row>
    <row r="196" spans="1:8" x14ac:dyDescent="0.25">
      <c r="A196" s="19">
        <v>194</v>
      </c>
      <c r="B196" s="20">
        <v>129</v>
      </c>
      <c r="C196" s="21" t="s">
        <v>625</v>
      </c>
      <c r="D196" s="20">
        <v>129</v>
      </c>
      <c r="E196" s="20">
        <v>408</v>
      </c>
      <c r="F196" s="22" t="s">
        <v>327</v>
      </c>
      <c r="G196" t="s">
        <v>57</v>
      </c>
      <c r="H196" t="str">
        <f t="shared" si="3"/>
        <v>129 129 Saint Pierre y Miquelon</v>
      </c>
    </row>
    <row r="197" spans="1:8" x14ac:dyDescent="0.25">
      <c r="A197" s="19">
        <v>195</v>
      </c>
      <c r="B197" s="20">
        <v>242</v>
      </c>
      <c r="C197" s="21" t="s">
        <v>626</v>
      </c>
      <c r="D197" s="20">
        <v>242</v>
      </c>
      <c r="E197" s="20">
        <v>806</v>
      </c>
      <c r="F197" s="22" t="s">
        <v>328</v>
      </c>
      <c r="G197" t="s">
        <v>57</v>
      </c>
      <c r="H197" t="str">
        <f t="shared" si="3"/>
        <v>242 242 Salomón, Islas</v>
      </c>
    </row>
    <row r="198" spans="1:8" x14ac:dyDescent="0.25">
      <c r="A198" s="19">
        <v>196</v>
      </c>
      <c r="B198" s="20">
        <v>194</v>
      </c>
      <c r="C198" s="21" t="s">
        <v>627</v>
      </c>
      <c r="D198" s="20">
        <v>194</v>
      </c>
      <c r="E198" s="20">
        <v>819</v>
      </c>
      <c r="F198" s="22" t="s">
        <v>329</v>
      </c>
      <c r="G198" t="s">
        <v>57</v>
      </c>
      <c r="H198" t="str">
        <f t="shared" si="3"/>
        <v>194 194 Samoa</v>
      </c>
    </row>
    <row r="199" spans="1:8" x14ac:dyDescent="0.25">
      <c r="A199" s="19">
        <v>197</v>
      </c>
      <c r="B199" s="20">
        <v>234</v>
      </c>
      <c r="C199" s="21" t="s">
        <v>628</v>
      </c>
      <c r="D199" s="20">
        <v>234</v>
      </c>
      <c r="E199" s="20">
        <v>830</v>
      </c>
      <c r="F199" s="22" t="s">
        <v>330</v>
      </c>
      <c r="G199" t="s">
        <v>57</v>
      </c>
      <c r="H199" t="str">
        <f t="shared" si="3"/>
        <v>234 234 Samoa Americana</v>
      </c>
    </row>
    <row r="200" spans="1:8" x14ac:dyDescent="0.25">
      <c r="A200" s="19">
        <v>198</v>
      </c>
      <c r="B200" s="20">
        <v>206</v>
      </c>
      <c r="C200" s="21" t="s">
        <v>629</v>
      </c>
      <c r="D200" s="20">
        <v>206</v>
      </c>
      <c r="E200" s="20" t="s">
        <v>331</v>
      </c>
      <c r="F200" s="22" t="s">
        <v>332</v>
      </c>
      <c r="G200" t="s">
        <v>57</v>
      </c>
      <c r="H200" t="str">
        <f t="shared" si="3"/>
        <v>206 206 San Marino</v>
      </c>
    </row>
    <row r="201" spans="1:8" x14ac:dyDescent="0.25">
      <c r="A201" s="19">
        <v>199</v>
      </c>
      <c r="B201" s="20">
        <v>233</v>
      </c>
      <c r="C201" s="21" t="s">
        <v>630</v>
      </c>
      <c r="D201" s="20">
        <v>233</v>
      </c>
      <c r="E201" s="20">
        <v>467</v>
      </c>
      <c r="F201" s="22" t="s">
        <v>333</v>
      </c>
      <c r="G201" t="s">
        <v>57</v>
      </c>
      <c r="H201" t="str">
        <f t="shared" si="3"/>
        <v>233 233 San Vicente y las Granadinas</v>
      </c>
    </row>
    <row r="202" spans="1:8" x14ac:dyDescent="0.25">
      <c r="A202" s="19">
        <v>200</v>
      </c>
      <c r="B202" s="20">
        <v>209</v>
      </c>
      <c r="C202" s="21" t="s">
        <v>631</v>
      </c>
      <c r="D202" s="20">
        <v>209</v>
      </c>
      <c r="E202" s="20">
        <v>329</v>
      </c>
      <c r="F202" s="22" t="s">
        <v>334</v>
      </c>
      <c r="G202" t="s">
        <v>57</v>
      </c>
      <c r="H202" t="str">
        <f t="shared" si="3"/>
        <v>209 209 Santa Elena</v>
      </c>
    </row>
    <row r="203" spans="1:8" x14ac:dyDescent="0.25">
      <c r="A203" s="19">
        <v>201</v>
      </c>
      <c r="B203" s="20">
        <v>232</v>
      </c>
      <c r="C203" s="21" t="s">
        <v>632</v>
      </c>
      <c r="D203" s="20">
        <v>232</v>
      </c>
      <c r="E203" s="20">
        <v>465</v>
      </c>
      <c r="F203" s="22" t="s">
        <v>335</v>
      </c>
      <c r="G203" t="s">
        <v>57</v>
      </c>
      <c r="H203" t="str">
        <f t="shared" si="3"/>
        <v>232 232 Santa Lucía</v>
      </c>
    </row>
    <row r="204" spans="1:8" x14ac:dyDescent="0.25">
      <c r="A204" s="19">
        <v>202</v>
      </c>
      <c r="B204" s="20">
        <v>207</v>
      </c>
      <c r="C204" s="21" t="s">
        <v>633</v>
      </c>
      <c r="D204" s="20">
        <v>207</v>
      </c>
      <c r="E204" s="20" t="s">
        <v>173</v>
      </c>
      <c r="F204" s="22" t="s">
        <v>336</v>
      </c>
      <c r="G204" t="s">
        <v>57</v>
      </c>
      <c r="H204" t="str">
        <f t="shared" si="3"/>
        <v>207 207 Santa Sede</v>
      </c>
    </row>
    <row r="205" spans="1:8" x14ac:dyDescent="0.25">
      <c r="A205" s="19">
        <v>203</v>
      </c>
      <c r="B205" s="20">
        <v>161</v>
      </c>
      <c r="C205" s="21" t="s">
        <v>634</v>
      </c>
      <c r="D205" s="20">
        <v>161</v>
      </c>
      <c r="E205" s="20">
        <v>311</v>
      </c>
      <c r="F205" s="22" t="s">
        <v>337</v>
      </c>
      <c r="G205" t="s">
        <v>57</v>
      </c>
      <c r="H205" t="str">
        <f t="shared" si="3"/>
        <v>161 161 Santo Tomé y Príncipe</v>
      </c>
    </row>
    <row r="206" spans="1:8" x14ac:dyDescent="0.25">
      <c r="A206" s="19">
        <v>204</v>
      </c>
      <c r="B206" s="20">
        <v>131</v>
      </c>
      <c r="C206" s="21" t="s">
        <v>635</v>
      </c>
      <c r="D206" s="20">
        <v>131</v>
      </c>
      <c r="E206" s="20">
        <v>248</v>
      </c>
      <c r="F206" s="22" t="s">
        <v>338</v>
      </c>
      <c r="G206" t="s">
        <v>57</v>
      </c>
      <c r="H206" t="str">
        <f t="shared" si="3"/>
        <v>131 131 Senegal</v>
      </c>
    </row>
    <row r="207" spans="1:8" x14ac:dyDescent="0.25">
      <c r="A207" s="19">
        <v>205</v>
      </c>
      <c r="B207" s="20">
        <v>291</v>
      </c>
      <c r="C207" s="21" t="s">
        <v>636</v>
      </c>
      <c r="D207" s="20">
        <v>291</v>
      </c>
      <c r="E207" s="20" t="s">
        <v>231</v>
      </c>
      <c r="F207" s="22" t="s">
        <v>339</v>
      </c>
      <c r="G207" t="s">
        <v>57</v>
      </c>
      <c r="H207" t="str">
        <f t="shared" si="3"/>
        <v>291 291 Serbia</v>
      </c>
    </row>
    <row r="208" spans="1:8" x14ac:dyDescent="0.25">
      <c r="A208" s="19">
        <v>206</v>
      </c>
      <c r="B208" s="20">
        <v>210</v>
      </c>
      <c r="C208" s="21" t="s">
        <v>637</v>
      </c>
      <c r="D208" s="20">
        <v>210</v>
      </c>
      <c r="E208" s="20">
        <v>355</v>
      </c>
      <c r="F208" s="22" t="s">
        <v>12</v>
      </c>
      <c r="G208" t="s">
        <v>57</v>
      </c>
      <c r="H208" t="str">
        <f t="shared" si="3"/>
        <v>210 210 Seychelles</v>
      </c>
    </row>
    <row r="209" spans="1:8" x14ac:dyDescent="0.25">
      <c r="A209" s="19">
        <v>207</v>
      </c>
      <c r="B209" s="20">
        <v>262</v>
      </c>
      <c r="C209" s="21" t="s">
        <v>638</v>
      </c>
      <c r="D209" s="20">
        <v>262</v>
      </c>
      <c r="E209" s="20">
        <v>647</v>
      </c>
      <c r="F209" s="22" t="s">
        <v>70</v>
      </c>
      <c r="G209" t="s">
        <v>57</v>
      </c>
      <c r="H209" t="str">
        <f t="shared" si="3"/>
        <v>262 262 Sharjah</v>
      </c>
    </row>
    <row r="210" spans="1:8" x14ac:dyDescent="0.25">
      <c r="A210" s="19">
        <v>208</v>
      </c>
      <c r="B210" s="20" t="s">
        <v>192</v>
      </c>
      <c r="C210" s="21" t="s">
        <v>639</v>
      </c>
      <c r="D210" s="20" t="s">
        <v>192</v>
      </c>
      <c r="E210" s="20">
        <v>264</v>
      </c>
      <c r="F210" s="22" t="s">
        <v>340</v>
      </c>
      <c r="G210" t="s">
        <v>57</v>
      </c>
      <c r="H210" t="str">
        <f t="shared" si="3"/>
        <v>032 032 Sierra Leona</v>
      </c>
    </row>
    <row r="211" spans="1:8" x14ac:dyDescent="0.25">
      <c r="A211" s="19">
        <v>209</v>
      </c>
      <c r="B211" s="20">
        <v>132</v>
      </c>
      <c r="C211" s="21" t="s">
        <v>640</v>
      </c>
      <c r="D211" s="20">
        <v>132</v>
      </c>
      <c r="E211" s="20">
        <v>706</v>
      </c>
      <c r="F211" s="22" t="s">
        <v>341</v>
      </c>
      <c r="G211" t="s">
        <v>57</v>
      </c>
      <c r="H211" t="str">
        <f t="shared" si="3"/>
        <v>132 132 Singapur</v>
      </c>
    </row>
    <row r="212" spans="1:8" x14ac:dyDescent="0.25">
      <c r="A212" s="19">
        <v>210</v>
      </c>
      <c r="B212" s="20">
        <v>138</v>
      </c>
      <c r="C212" s="21" t="s">
        <v>641</v>
      </c>
      <c r="D212" s="20">
        <v>138</v>
      </c>
      <c r="E212" s="20">
        <v>608</v>
      </c>
      <c r="F212" s="22" t="s">
        <v>342</v>
      </c>
      <c r="G212" t="s">
        <v>57</v>
      </c>
      <c r="H212" t="str">
        <f t="shared" si="3"/>
        <v>138 138 Siria, República Árabe</v>
      </c>
    </row>
    <row r="213" spans="1:8" x14ac:dyDescent="0.25">
      <c r="A213" s="19">
        <v>211</v>
      </c>
      <c r="B213" s="20">
        <v>133</v>
      </c>
      <c r="C213" s="21" t="s">
        <v>642</v>
      </c>
      <c r="D213" s="20">
        <v>133</v>
      </c>
      <c r="E213" s="20">
        <v>342</v>
      </c>
      <c r="F213" s="22" t="s">
        <v>343</v>
      </c>
      <c r="G213" t="s">
        <v>57</v>
      </c>
      <c r="H213" t="str">
        <f t="shared" si="3"/>
        <v>133 133 Somalia</v>
      </c>
    </row>
    <row r="214" spans="1:8" x14ac:dyDescent="0.25">
      <c r="A214" s="19">
        <v>212</v>
      </c>
      <c r="B214" s="20">
        <v>247</v>
      </c>
      <c r="C214" s="21" t="s">
        <v>643</v>
      </c>
      <c r="D214" s="20">
        <v>247</v>
      </c>
      <c r="E214" s="23"/>
      <c r="F214" s="24"/>
      <c r="G214" t="s">
        <v>57</v>
      </c>
      <c r="H214" t="str">
        <f t="shared" si="3"/>
        <v>247 247 Sotavento, Islas de</v>
      </c>
    </row>
    <row r="215" spans="1:8" x14ac:dyDescent="0.25">
      <c r="A215" s="19">
        <v>213</v>
      </c>
      <c r="B215" s="20" t="s">
        <v>247</v>
      </c>
      <c r="C215" s="21" t="s">
        <v>644</v>
      </c>
      <c r="D215" s="20" t="s">
        <v>247</v>
      </c>
      <c r="E215" s="20">
        <v>669</v>
      </c>
      <c r="F215" s="22" t="s">
        <v>344</v>
      </c>
      <c r="G215" t="s">
        <v>57</v>
      </c>
      <c r="H215" t="str">
        <f t="shared" si="3"/>
        <v>083 083 Sri Lanka</v>
      </c>
    </row>
    <row r="216" spans="1:8" x14ac:dyDescent="0.25">
      <c r="A216" s="19">
        <v>214</v>
      </c>
      <c r="B216" s="20">
        <v>134</v>
      </c>
      <c r="C216" s="21" t="s">
        <v>645</v>
      </c>
      <c r="D216" s="20">
        <v>134</v>
      </c>
      <c r="E216" s="20">
        <v>388</v>
      </c>
      <c r="F216" s="22" t="s">
        <v>345</v>
      </c>
      <c r="G216" t="s">
        <v>57</v>
      </c>
      <c r="H216" t="str">
        <f t="shared" si="3"/>
        <v>134 134 Sudáfrica, Rep. de</v>
      </c>
    </row>
    <row r="217" spans="1:8" x14ac:dyDescent="0.25">
      <c r="A217" s="19">
        <v>215</v>
      </c>
      <c r="B217" s="20">
        <v>136</v>
      </c>
      <c r="C217" s="21" t="s">
        <v>646</v>
      </c>
      <c r="D217" s="20">
        <v>136</v>
      </c>
      <c r="E217" s="20">
        <v>224</v>
      </c>
      <c r="F217" s="22" t="s">
        <v>24</v>
      </c>
      <c r="G217" t="s">
        <v>57</v>
      </c>
      <c r="H217" t="str">
        <f t="shared" si="3"/>
        <v>136 136 Sudán</v>
      </c>
    </row>
    <row r="218" spans="1:8" x14ac:dyDescent="0.25">
      <c r="A218" s="19">
        <v>216</v>
      </c>
      <c r="B218" s="20" t="s">
        <v>221</v>
      </c>
      <c r="C218" s="21" t="s">
        <v>647</v>
      </c>
      <c r="D218" s="20" t="s">
        <v>221</v>
      </c>
      <c r="E218" s="20" t="s">
        <v>311</v>
      </c>
      <c r="F218" s="22" t="s">
        <v>346</v>
      </c>
      <c r="G218" t="s">
        <v>57</v>
      </c>
      <c r="H218" t="str">
        <f t="shared" si="3"/>
        <v>064 064 Suecia</v>
      </c>
    </row>
    <row r="219" spans="1:8" x14ac:dyDescent="0.25">
      <c r="A219" s="19">
        <v>217</v>
      </c>
      <c r="B219" s="20" t="s">
        <v>347</v>
      </c>
      <c r="C219" s="21" t="s">
        <v>648</v>
      </c>
      <c r="D219" s="20" t="s">
        <v>347</v>
      </c>
      <c r="E219" s="20" t="s">
        <v>348</v>
      </c>
      <c r="F219" s="22" t="s">
        <v>349</v>
      </c>
      <c r="G219" t="s">
        <v>57</v>
      </c>
      <c r="H219" t="str">
        <f t="shared" si="3"/>
        <v>065 065 Suiza</v>
      </c>
    </row>
    <row r="220" spans="1:8" x14ac:dyDescent="0.25">
      <c r="A220" s="19">
        <v>218</v>
      </c>
      <c r="B220" s="20">
        <v>139</v>
      </c>
      <c r="C220" s="21" t="s">
        <v>649</v>
      </c>
      <c r="D220" s="20">
        <v>139</v>
      </c>
      <c r="E220" s="20">
        <v>492</v>
      </c>
      <c r="F220" s="22" t="s">
        <v>350</v>
      </c>
      <c r="G220" t="s">
        <v>57</v>
      </c>
      <c r="H220" t="str">
        <f t="shared" si="3"/>
        <v>139 139 Suriname</v>
      </c>
    </row>
    <row r="221" spans="1:8" x14ac:dyDescent="0.25">
      <c r="A221" s="19">
        <v>219</v>
      </c>
      <c r="B221" s="20">
        <v>225</v>
      </c>
      <c r="C221" s="21" t="s">
        <v>650</v>
      </c>
      <c r="D221" s="20">
        <v>225</v>
      </c>
      <c r="E221" s="20" t="s">
        <v>298</v>
      </c>
      <c r="F221" s="22" t="s">
        <v>299</v>
      </c>
      <c r="G221" t="s">
        <v>57</v>
      </c>
      <c r="H221" t="str">
        <f t="shared" si="3"/>
        <v>225 225 Svalbard y Jan Mayen, Islas</v>
      </c>
    </row>
    <row r="222" spans="1:8" x14ac:dyDescent="0.25">
      <c r="A222" s="19">
        <v>220</v>
      </c>
      <c r="B222" s="20">
        <v>137</v>
      </c>
      <c r="C222" s="21" t="s">
        <v>651</v>
      </c>
      <c r="D222" s="20">
        <v>137</v>
      </c>
      <c r="E222" s="20">
        <v>393</v>
      </c>
      <c r="F222" s="22" t="s">
        <v>351</v>
      </c>
      <c r="G222" t="s">
        <v>57</v>
      </c>
      <c r="H222" t="str">
        <f t="shared" si="3"/>
        <v>137 137 Swazilandia</v>
      </c>
    </row>
    <row r="223" spans="1:8" x14ac:dyDescent="0.25">
      <c r="A223" s="19">
        <v>221</v>
      </c>
      <c r="B223" s="20">
        <v>306</v>
      </c>
      <c r="C223" s="21" t="s">
        <v>652</v>
      </c>
      <c r="D223" s="20">
        <v>306</v>
      </c>
      <c r="E223" s="20">
        <v>822</v>
      </c>
      <c r="F223" s="22" t="s">
        <v>314</v>
      </c>
      <c r="G223" t="s">
        <v>57</v>
      </c>
      <c r="H223" t="str">
        <f t="shared" si="3"/>
        <v>306 306 Tahití</v>
      </c>
    </row>
    <row r="224" spans="1:8" x14ac:dyDescent="0.25">
      <c r="A224" s="19">
        <v>222</v>
      </c>
      <c r="B224" s="20">
        <v>140</v>
      </c>
      <c r="C224" s="21" t="s">
        <v>653</v>
      </c>
      <c r="D224" s="20">
        <v>140</v>
      </c>
      <c r="E224" s="20">
        <v>680</v>
      </c>
      <c r="F224" s="22" t="s">
        <v>352</v>
      </c>
      <c r="G224" t="s">
        <v>57</v>
      </c>
      <c r="H224" t="str">
        <f t="shared" si="3"/>
        <v>140 140 Tailandia</v>
      </c>
    </row>
    <row r="225" spans="1:8" x14ac:dyDescent="0.25">
      <c r="A225" s="19">
        <v>223</v>
      </c>
      <c r="B225" s="20" t="s">
        <v>353</v>
      </c>
      <c r="C225" s="21" t="s">
        <v>654</v>
      </c>
      <c r="D225" s="20" t="s">
        <v>353</v>
      </c>
      <c r="E225" s="20">
        <v>736</v>
      </c>
      <c r="F225" s="22" t="s">
        <v>354</v>
      </c>
      <c r="G225" t="s">
        <v>57</v>
      </c>
      <c r="H225" t="str">
        <f t="shared" si="3"/>
        <v>089 089 Taiwán (Provincia de China)</v>
      </c>
    </row>
    <row r="226" spans="1:8" x14ac:dyDescent="0.25">
      <c r="A226" s="19">
        <v>224</v>
      </c>
      <c r="B226" s="20" t="s">
        <v>355</v>
      </c>
      <c r="C226" s="21" t="s">
        <v>655</v>
      </c>
      <c r="D226" s="20" t="s">
        <v>355</v>
      </c>
      <c r="E226" s="20">
        <v>352</v>
      </c>
      <c r="F226" s="22" t="s">
        <v>356</v>
      </c>
      <c r="G226" t="s">
        <v>57</v>
      </c>
      <c r="H226" t="str">
        <f t="shared" si="3"/>
        <v>033 033 Tanzania</v>
      </c>
    </row>
    <row r="227" spans="1:8" x14ac:dyDescent="0.25">
      <c r="A227" s="19">
        <v>225</v>
      </c>
      <c r="B227" s="20">
        <v>285</v>
      </c>
      <c r="C227" s="21" t="s">
        <v>656</v>
      </c>
      <c r="D227" s="20">
        <v>285</v>
      </c>
      <c r="E227" s="20" t="s">
        <v>132</v>
      </c>
      <c r="F227" s="22" t="s">
        <v>357</v>
      </c>
      <c r="G227" t="s">
        <v>57</v>
      </c>
      <c r="H227" t="str">
        <f t="shared" si="3"/>
        <v>285 285 Tayikistán</v>
      </c>
    </row>
    <row r="228" spans="1:8" x14ac:dyDescent="0.25">
      <c r="A228" s="19">
        <v>226</v>
      </c>
      <c r="B228" s="20">
        <v>159</v>
      </c>
      <c r="C228" s="21" t="s">
        <v>657</v>
      </c>
      <c r="D228" s="20">
        <v>159</v>
      </c>
      <c r="E228" s="20">
        <v>626</v>
      </c>
      <c r="F228" s="22" t="s">
        <v>358</v>
      </c>
      <c r="G228" t="s">
        <v>57</v>
      </c>
      <c r="H228" t="str">
        <f t="shared" si="3"/>
        <v>159 159 Timor-Leste</v>
      </c>
    </row>
    <row r="229" spans="1:8" x14ac:dyDescent="0.25">
      <c r="A229" s="19">
        <v>227</v>
      </c>
      <c r="B229" s="20" t="s">
        <v>359</v>
      </c>
      <c r="C229" s="21" t="s">
        <v>658</v>
      </c>
      <c r="D229" s="20" t="s">
        <v>359</v>
      </c>
      <c r="E229" s="20">
        <v>280</v>
      </c>
      <c r="F229" s="22" t="s">
        <v>360</v>
      </c>
      <c r="G229" t="s">
        <v>57</v>
      </c>
      <c r="H229" t="str">
        <f t="shared" si="3"/>
        <v>026 026 Togo</v>
      </c>
    </row>
    <row r="230" spans="1:8" x14ac:dyDescent="0.25">
      <c r="A230" s="19">
        <v>228</v>
      </c>
      <c r="B230" s="20">
        <v>178</v>
      </c>
      <c r="C230" s="21" t="s">
        <v>659</v>
      </c>
      <c r="D230" s="20">
        <v>178</v>
      </c>
      <c r="E230" s="20">
        <v>839</v>
      </c>
      <c r="F230" s="22" t="s">
        <v>361</v>
      </c>
      <c r="G230" t="s">
        <v>57</v>
      </c>
      <c r="H230" t="str">
        <f t="shared" si="3"/>
        <v>178 178 Tokelau</v>
      </c>
    </row>
    <row r="231" spans="1:8" x14ac:dyDescent="0.25">
      <c r="A231" s="19">
        <v>229</v>
      </c>
      <c r="B231" s="20">
        <v>243</v>
      </c>
      <c r="C231" s="21" t="s">
        <v>660</v>
      </c>
      <c r="D231" s="20">
        <v>243</v>
      </c>
      <c r="E231" s="20">
        <v>817</v>
      </c>
      <c r="F231" s="22" t="s">
        <v>362</v>
      </c>
      <c r="G231" t="s">
        <v>57</v>
      </c>
      <c r="H231" t="str">
        <f t="shared" si="3"/>
        <v>243 243 Tonga</v>
      </c>
    </row>
    <row r="232" spans="1:8" x14ac:dyDescent="0.25">
      <c r="A232" s="19">
        <v>230</v>
      </c>
      <c r="B232" s="20" t="s">
        <v>363</v>
      </c>
      <c r="C232" s="21" t="s">
        <v>661</v>
      </c>
      <c r="D232" s="20" t="s">
        <v>363</v>
      </c>
      <c r="E232" s="20">
        <v>472</v>
      </c>
      <c r="F232" s="22" t="s">
        <v>364</v>
      </c>
      <c r="G232" t="s">
        <v>57</v>
      </c>
      <c r="H232" t="str">
        <f t="shared" si="3"/>
        <v>034 034 Trinidad y Tabago</v>
      </c>
    </row>
    <row r="233" spans="1:8" x14ac:dyDescent="0.25">
      <c r="A233" s="19">
        <v>231</v>
      </c>
      <c r="B233" s="20" t="s">
        <v>323</v>
      </c>
      <c r="C233" s="21" t="s">
        <v>662</v>
      </c>
      <c r="D233" s="20" t="s">
        <v>323</v>
      </c>
      <c r="E233" s="20">
        <v>212</v>
      </c>
      <c r="F233" s="22" t="s">
        <v>365</v>
      </c>
      <c r="G233" t="s">
        <v>57</v>
      </c>
      <c r="H233" t="str">
        <f t="shared" si="3"/>
        <v>066 066 Túnez</v>
      </c>
    </row>
    <row r="234" spans="1:8" x14ac:dyDescent="0.25">
      <c r="A234" s="19">
        <v>232</v>
      </c>
      <c r="B234" s="20">
        <v>229</v>
      </c>
      <c r="C234" s="21" t="s">
        <v>663</v>
      </c>
      <c r="D234" s="20">
        <v>229</v>
      </c>
      <c r="E234" s="20">
        <v>454</v>
      </c>
      <c r="F234" s="22" t="s">
        <v>366</v>
      </c>
      <c r="G234" t="s">
        <v>57</v>
      </c>
      <c r="H234" t="str">
        <f t="shared" si="3"/>
        <v>229 229 Turcas y Caicos, Islas</v>
      </c>
    </row>
    <row r="235" spans="1:8" x14ac:dyDescent="0.25">
      <c r="A235" s="19">
        <v>233</v>
      </c>
      <c r="B235" s="20">
        <v>286</v>
      </c>
      <c r="C235" s="21" t="s">
        <v>664</v>
      </c>
      <c r="D235" s="20">
        <v>286</v>
      </c>
      <c r="E235" s="20" t="s">
        <v>286</v>
      </c>
      <c r="F235" s="22" t="s">
        <v>367</v>
      </c>
      <c r="G235" t="s">
        <v>57</v>
      </c>
      <c r="H235" t="str">
        <f t="shared" si="3"/>
        <v>286 286 Turkmenistán</v>
      </c>
    </row>
    <row r="236" spans="1:8" x14ac:dyDescent="0.25">
      <c r="A236" s="19">
        <v>234</v>
      </c>
      <c r="B236" s="20">
        <v>141</v>
      </c>
      <c r="C236" s="21" t="s">
        <v>665</v>
      </c>
      <c r="D236" s="20">
        <v>141</v>
      </c>
      <c r="E236" s="20" t="s">
        <v>95</v>
      </c>
      <c r="F236" s="22" t="s">
        <v>368</v>
      </c>
      <c r="G236" t="s">
        <v>57</v>
      </c>
      <c r="H236" t="str">
        <f t="shared" si="3"/>
        <v>141 141 Turquía</v>
      </c>
    </row>
    <row r="237" spans="1:8" x14ac:dyDescent="0.25">
      <c r="A237" s="19">
        <v>235</v>
      </c>
      <c r="B237" s="20">
        <v>186</v>
      </c>
      <c r="C237" s="21" t="s">
        <v>666</v>
      </c>
      <c r="D237" s="20">
        <v>186</v>
      </c>
      <c r="E237" s="20">
        <v>807</v>
      </c>
      <c r="F237" s="22" t="s">
        <v>369</v>
      </c>
      <c r="G237" t="s">
        <v>57</v>
      </c>
      <c r="H237" t="str">
        <f t="shared" si="3"/>
        <v>186 186 Tuvalu</v>
      </c>
    </row>
    <row r="238" spans="1:8" x14ac:dyDescent="0.25">
      <c r="A238" s="19">
        <v>236</v>
      </c>
      <c r="B238" s="20">
        <v>179</v>
      </c>
      <c r="C238" s="21" t="s">
        <v>667</v>
      </c>
      <c r="D238" s="20">
        <v>179</v>
      </c>
      <c r="E238" s="20" t="s">
        <v>370</v>
      </c>
      <c r="F238" s="22" t="s">
        <v>371</v>
      </c>
      <c r="G238" t="s">
        <v>57</v>
      </c>
      <c r="H238" t="str">
        <f t="shared" si="3"/>
        <v>179 179 Ucrania</v>
      </c>
    </row>
    <row r="239" spans="1:8" x14ac:dyDescent="0.25">
      <c r="A239" s="19">
        <v>237</v>
      </c>
      <c r="B239" s="20">
        <v>250</v>
      </c>
      <c r="C239" s="21" t="s">
        <v>668</v>
      </c>
      <c r="D239" s="20">
        <v>250</v>
      </c>
      <c r="E239" s="20">
        <v>959</v>
      </c>
      <c r="F239" s="22" t="s">
        <v>372</v>
      </c>
      <c r="G239" t="s">
        <v>57</v>
      </c>
      <c r="H239" t="str">
        <f t="shared" si="3"/>
        <v>250 250 UEsin especificar</v>
      </c>
    </row>
    <row r="240" spans="1:8" x14ac:dyDescent="0.25">
      <c r="A240" s="19">
        <v>238</v>
      </c>
      <c r="B240" s="20" t="s">
        <v>373</v>
      </c>
      <c r="C240" s="21" t="s">
        <v>669</v>
      </c>
      <c r="D240" s="20" t="s">
        <v>373</v>
      </c>
      <c r="E240" s="20">
        <v>350</v>
      </c>
      <c r="F240" s="22" t="s">
        <v>374</v>
      </c>
      <c r="G240" t="s">
        <v>57</v>
      </c>
      <c r="H240" t="str">
        <f t="shared" si="3"/>
        <v>035 035 Uganda</v>
      </c>
    </row>
    <row r="241" spans="1:8" x14ac:dyDescent="0.25">
      <c r="A241" s="19">
        <v>239</v>
      </c>
      <c r="B241" s="20">
        <v>263</v>
      </c>
      <c r="C241" s="21" t="s">
        <v>670</v>
      </c>
      <c r="D241" s="20">
        <v>263</v>
      </c>
      <c r="E241" s="20">
        <v>647</v>
      </c>
      <c r="F241" s="22" t="s">
        <v>70</v>
      </c>
      <c r="G241" t="s">
        <v>57</v>
      </c>
      <c r="H241" t="str">
        <f t="shared" si="3"/>
        <v>263 263 Um al Qaiuain</v>
      </c>
    </row>
    <row r="242" spans="1:8" x14ac:dyDescent="0.25">
      <c r="A242" s="19">
        <v>240</v>
      </c>
      <c r="B242" s="20">
        <v>144</v>
      </c>
      <c r="C242" s="21" t="s">
        <v>671</v>
      </c>
      <c r="D242" s="20">
        <v>144</v>
      </c>
      <c r="E242" s="20">
        <v>524</v>
      </c>
      <c r="F242" s="22" t="s">
        <v>375</v>
      </c>
      <c r="G242" t="s">
        <v>57</v>
      </c>
      <c r="H242" t="str">
        <f t="shared" si="3"/>
        <v>144 144 Uruguay</v>
      </c>
    </row>
    <row r="243" spans="1:8" x14ac:dyDescent="0.25">
      <c r="A243" s="19">
        <v>241</v>
      </c>
      <c r="B243" s="20">
        <v>282</v>
      </c>
      <c r="C243" s="21" t="s">
        <v>672</v>
      </c>
      <c r="D243" s="20">
        <v>282</v>
      </c>
      <c r="E243" s="20" t="s">
        <v>107</v>
      </c>
      <c r="F243" s="22" t="s">
        <v>376</v>
      </c>
      <c r="G243" t="s">
        <v>57</v>
      </c>
      <c r="H243" t="str">
        <f t="shared" si="3"/>
        <v>282 282 Uzbekistán</v>
      </c>
    </row>
    <row r="244" spans="1:8" x14ac:dyDescent="0.25">
      <c r="A244" s="19">
        <v>242</v>
      </c>
      <c r="B244" s="20">
        <v>118</v>
      </c>
      <c r="C244" s="21" t="s">
        <v>673</v>
      </c>
      <c r="D244" s="20">
        <v>118</v>
      </c>
      <c r="E244" s="20">
        <v>816</v>
      </c>
      <c r="F244" s="22" t="s">
        <v>377</v>
      </c>
      <c r="G244" t="s">
        <v>57</v>
      </c>
      <c r="H244" t="str">
        <f t="shared" si="3"/>
        <v>118 118 Vanuatu</v>
      </c>
    </row>
    <row r="245" spans="1:8" x14ac:dyDescent="0.25">
      <c r="A245" s="19">
        <v>243</v>
      </c>
      <c r="B245" s="20" t="s">
        <v>378</v>
      </c>
      <c r="C245" s="21" t="s">
        <v>674</v>
      </c>
      <c r="D245" s="20" t="s">
        <v>378</v>
      </c>
      <c r="E245" s="20">
        <v>484</v>
      </c>
      <c r="F245" s="22" t="s">
        <v>379</v>
      </c>
      <c r="G245" t="s">
        <v>57</v>
      </c>
      <c r="H245" t="str">
        <f t="shared" si="3"/>
        <v>036 036 Venezuela, Rep. Bol. de</v>
      </c>
    </row>
    <row r="246" spans="1:8" x14ac:dyDescent="0.25">
      <c r="A246" s="19">
        <v>244</v>
      </c>
      <c r="B246" s="20">
        <v>145</v>
      </c>
      <c r="C246" s="21" t="s">
        <v>675</v>
      </c>
      <c r="D246" s="20">
        <v>145</v>
      </c>
      <c r="E246" s="20">
        <v>690</v>
      </c>
      <c r="F246" s="22" t="s">
        <v>380</v>
      </c>
      <c r="G246" t="s">
        <v>57</v>
      </c>
      <c r="H246" t="str">
        <f t="shared" si="3"/>
        <v>145 145 Viet Nam</v>
      </c>
    </row>
    <row r="247" spans="1:8" x14ac:dyDescent="0.25">
      <c r="A247" s="19">
        <v>245</v>
      </c>
      <c r="B247" s="20">
        <v>228</v>
      </c>
      <c r="C247" s="21" t="s">
        <v>676</v>
      </c>
      <c r="D247" s="20">
        <v>228</v>
      </c>
      <c r="E247" s="20">
        <v>457</v>
      </c>
      <c r="F247" s="22" t="s">
        <v>381</v>
      </c>
      <c r="G247" t="s">
        <v>57</v>
      </c>
      <c r="H247" t="str">
        <f t="shared" si="3"/>
        <v>228 228 Vírgenes, Islas (EE.UU.)</v>
      </c>
    </row>
    <row r="248" spans="1:8" x14ac:dyDescent="0.25">
      <c r="A248" s="19">
        <v>246</v>
      </c>
      <c r="B248" s="20">
        <v>227</v>
      </c>
      <c r="C248" s="21" t="s">
        <v>677</v>
      </c>
      <c r="D248" s="20">
        <v>227</v>
      </c>
      <c r="E248" s="20">
        <v>468</v>
      </c>
      <c r="F248" s="22" t="s">
        <v>382</v>
      </c>
      <c r="G248" t="s">
        <v>57</v>
      </c>
      <c r="H248" t="str">
        <f t="shared" si="3"/>
        <v>227 227 Vírgenes, Islas (RU)</v>
      </c>
    </row>
    <row r="249" spans="1:8" x14ac:dyDescent="0.25">
      <c r="A249" s="19">
        <v>247</v>
      </c>
      <c r="B249" s="20">
        <v>245</v>
      </c>
      <c r="C249" s="21" t="s">
        <v>678</v>
      </c>
      <c r="D249" s="20">
        <v>245</v>
      </c>
      <c r="E249" s="20">
        <v>811</v>
      </c>
      <c r="F249" s="22" t="s">
        <v>383</v>
      </c>
      <c r="G249" t="s">
        <v>57</v>
      </c>
      <c r="H249" t="str">
        <f t="shared" si="3"/>
        <v>245 245 Wallisy Futuna, Islas</v>
      </c>
    </row>
    <row r="250" spans="1:8" x14ac:dyDescent="0.25">
      <c r="A250" s="19">
        <v>248</v>
      </c>
      <c r="B250" s="20">
        <v>146</v>
      </c>
      <c r="C250" s="21" t="s">
        <v>679</v>
      </c>
      <c r="D250" s="20">
        <v>146</v>
      </c>
      <c r="E250" s="20">
        <v>653</v>
      </c>
      <c r="F250" s="22" t="s">
        <v>384</v>
      </c>
      <c r="G250" t="s">
        <v>57</v>
      </c>
      <c r="H250" t="str">
        <f t="shared" si="3"/>
        <v>146 146 Yemen</v>
      </c>
    </row>
    <row r="251" spans="1:8" x14ac:dyDescent="0.25">
      <c r="A251" s="19">
        <v>249</v>
      </c>
      <c r="B251" s="20">
        <v>149</v>
      </c>
      <c r="C251" s="21" t="s">
        <v>680</v>
      </c>
      <c r="D251" s="20">
        <v>149</v>
      </c>
      <c r="E251" s="20">
        <v>378</v>
      </c>
      <c r="F251" s="22" t="s">
        <v>385</v>
      </c>
      <c r="G251" t="s">
        <v>57</v>
      </c>
      <c r="H251" t="str">
        <f t="shared" si="3"/>
        <v>149 149 Zambia</v>
      </c>
    </row>
    <row r="252" spans="1:8" x14ac:dyDescent="0.25">
      <c r="A252" s="19">
        <v>250</v>
      </c>
      <c r="B252" s="20" t="s">
        <v>348</v>
      </c>
      <c r="C252" s="21" t="s">
        <v>681</v>
      </c>
      <c r="D252" s="20" t="s">
        <v>348</v>
      </c>
      <c r="E252" s="20">
        <v>382</v>
      </c>
      <c r="F252" s="22" t="s">
        <v>386</v>
      </c>
      <c r="G252" t="s">
        <v>57</v>
      </c>
      <c r="H252" t="str">
        <f t="shared" si="3"/>
        <v>039 039 Zimbabwe</v>
      </c>
    </row>
    <row r="253" spans="1:8" x14ac:dyDescent="0.25">
      <c r="A253" s="27"/>
      <c r="B253" s="28"/>
      <c r="C253" s="29"/>
      <c r="D253" s="28"/>
      <c r="E253" s="28"/>
      <c r="F253"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Solicitud</vt:lpstr>
      <vt:lpstr>Lista</vt:lpstr>
      <vt:lpstr>paises</vt:lpstr>
      <vt:lpstr>Solicitud!Área_de_impresión</vt:lpstr>
      <vt:lpstr>calidad</vt:lpstr>
      <vt:lpstr>cargados</vt:lpstr>
      <vt:lpstr>codpais</vt:lpstr>
      <vt:lpstr>descafeinado</vt:lpstr>
      <vt:lpstr>especiales</vt:lpstr>
      <vt:lpstr>forma</vt:lpstr>
      <vt:lpstr>moneda</vt:lpstr>
      <vt:lpstr>nandina</vt:lpstr>
      <vt:lpstr>organico</vt:lpstr>
      <vt:lpstr>paises</vt:lpstr>
      <vt:lpstr>peso</vt:lpstr>
      <vt:lpstr>puerto</vt:lpstr>
      <vt:lpstr>regional</vt:lpstr>
      <vt:lpstr>soluble</vt:lpstr>
      <vt:lpstr>Solicitud!Texto1</vt:lpstr>
      <vt:lpstr>transporte</vt:lpstr>
      <vt:lpstr>verde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Solicitud OIC</dc:title>
  <dc:creator>Abel Málaga</dc:creator>
  <dc:description>Modelo de solicitud de certificación de café.</dc:description>
  <cp:lastModifiedBy>flopez</cp:lastModifiedBy>
  <cp:lastPrinted>2020-10-23T20:12:17Z</cp:lastPrinted>
  <dcterms:created xsi:type="dcterms:W3CDTF">2012-04-18T21:34:02Z</dcterms:created>
  <dcterms:modified xsi:type="dcterms:W3CDTF">2020-10-23T20:12:58Z</dcterms:modified>
  <cp:contentStatus>Vigente</cp:contentStatus>
</cp:coreProperties>
</file>